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540" windowWidth="28800" windowHeight="8295"/>
  </bookViews>
  <sheets>
    <sheet name="с 16.10.2024 (с кодами)" sheetId="5" r:id="rId1"/>
  </sheets>
  <definedNames>
    <definedName name="_xlnm._FilterDatabase" localSheetId="0" hidden="1">'с 16.10.2024 (с кодами)'!$B$21:$G$669</definedName>
    <definedName name="_xlnm.Print_Area" localSheetId="0">'с 16.10.2024 (с кодами)'!$A:$H</definedName>
  </definedNames>
  <calcPr calcId="144525"/>
</workbook>
</file>

<file path=xl/calcChain.xml><?xml version="1.0" encoding="utf-8"?>
<calcChain xmlns="http://schemas.openxmlformats.org/spreadsheetml/2006/main">
  <c r="D258" i="5" l="1"/>
  <c r="D257" i="5"/>
  <c r="D256" i="5"/>
  <c r="D255" i="5"/>
  <c r="D254" i="5"/>
  <c r="D253" i="5"/>
  <c r="D252" i="5"/>
  <c r="D251" i="5"/>
  <c r="D249" i="5"/>
  <c r="D248" i="5"/>
  <c r="D247" i="5"/>
  <c r="D246" i="5"/>
  <c r="D245" i="5"/>
  <c r="D244" i="5"/>
  <c r="D243" i="5"/>
  <c r="D242" i="5"/>
  <c r="D241" i="5"/>
  <c r="D240" i="5"/>
  <c r="D238" i="5"/>
  <c r="D237" i="5"/>
  <c r="D235" i="5"/>
  <c r="D234" i="5"/>
  <c r="D233" i="5"/>
  <c r="D232" i="5"/>
  <c r="D231" i="5"/>
  <c r="D230" i="5"/>
  <c r="D228" i="5"/>
  <c r="D227" i="5"/>
  <c r="D224" i="5"/>
  <c r="D223" i="5"/>
  <c r="D222" i="5"/>
  <c r="D221" i="5"/>
  <c r="D220" i="5"/>
  <c r="D219" i="5"/>
  <c r="D218" i="5"/>
  <c r="D216" i="5"/>
  <c r="D215" i="5"/>
  <c r="D214" i="5"/>
  <c r="D211" i="5"/>
  <c r="D210" i="5"/>
  <c r="D209" i="5"/>
  <c r="D208" i="5"/>
  <c r="D207" i="5"/>
  <c r="D206" i="5"/>
  <c r="D204" i="5"/>
  <c r="D203" i="5"/>
  <c r="D201" i="5"/>
  <c r="D200" i="5"/>
  <c r="D199" i="5"/>
  <c r="D198" i="5"/>
  <c r="D197" i="5"/>
  <c r="D196" i="5"/>
  <c r="D195" i="5"/>
  <c r="D194" i="5"/>
  <c r="D192" i="5"/>
  <c r="D191" i="5"/>
  <c r="D190" i="5"/>
  <c r="D189" i="5"/>
  <c r="D188" i="5"/>
  <c r="D187" i="5"/>
  <c r="D186" i="5"/>
  <c r="D185" i="5"/>
  <c r="D184" i="5"/>
  <c r="D181" i="5"/>
  <c r="D180" i="5"/>
  <c r="D179" i="5"/>
  <c r="D177" i="5"/>
  <c r="D176" i="5"/>
  <c r="D175" i="5"/>
  <c r="D174" i="5"/>
  <c r="D172" i="5"/>
  <c r="D171" i="5"/>
  <c r="D170" i="5"/>
  <c r="D169" i="5"/>
  <c r="D168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3" i="5"/>
  <c r="D152" i="5"/>
  <c r="D151" i="5"/>
  <c r="D150" i="5"/>
  <c r="D149" i="5"/>
  <c r="D148" i="5"/>
  <c r="D147" i="5"/>
  <c r="D146" i="5"/>
  <c r="D144" i="5"/>
  <c r="D143" i="5"/>
  <c r="D142" i="5"/>
  <c r="D140" i="5"/>
  <c r="D139" i="5"/>
  <c r="D138" i="5"/>
  <c r="D137" i="5"/>
  <c r="D136" i="5"/>
  <c r="D135" i="5"/>
  <c r="D134" i="5"/>
  <c r="D133" i="5"/>
  <c r="D131" i="5"/>
  <c r="D130" i="5"/>
  <c r="D129" i="5"/>
  <c r="D128" i="5"/>
  <c r="D127" i="5"/>
  <c r="D126" i="5"/>
  <c r="D123" i="5"/>
  <c r="D122" i="5"/>
  <c r="D121" i="5"/>
  <c r="D120" i="5"/>
  <c r="D119" i="5"/>
  <c r="D118" i="5"/>
  <c r="D116" i="5"/>
  <c r="D115" i="5"/>
  <c r="D114" i="5"/>
  <c r="D112" i="5"/>
  <c r="D111" i="5"/>
  <c r="D110" i="5"/>
  <c r="D109" i="5"/>
  <c r="D108" i="5"/>
  <c r="D106" i="5"/>
  <c r="D105" i="5"/>
  <c r="D102" i="5"/>
  <c r="D101" i="5"/>
  <c r="D99" i="5"/>
</calcChain>
</file>

<file path=xl/comments1.xml><?xml version="1.0" encoding="utf-8"?>
<comments xmlns="http://schemas.openxmlformats.org/spreadsheetml/2006/main">
  <authors>
    <author>User</author>
  </authors>
  <commentList>
    <comment ref="A5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женские половые органы
</t>
        </r>
      </text>
    </comment>
  </commentList>
</comments>
</file>

<file path=xl/sharedStrings.xml><?xml version="1.0" encoding="utf-8"?>
<sst xmlns="http://schemas.openxmlformats.org/spreadsheetml/2006/main" count="1840" uniqueCount="1690">
  <si>
    <t>Федерального медико-биологического агентства</t>
  </si>
  <si>
    <t>Федеральное государственное бюджетное учреждение здравоохранения</t>
  </si>
  <si>
    <t xml:space="preserve"> Медицинский центр "Решма"</t>
  </si>
  <si>
    <t>УТВЕРЖДАЮ:</t>
  </si>
  <si>
    <t>ФГБУЗ МЦ "Решма" ФМБА России</t>
  </si>
  <si>
    <t xml:space="preserve">Федерального государственного бюджетного учреждения </t>
  </si>
  <si>
    <t xml:space="preserve">здравоохранения "Медицинский центр "Решма" </t>
  </si>
  <si>
    <t>Код услуги</t>
  </si>
  <si>
    <r>
      <t>Наименование услуг</t>
    </r>
    <r>
      <rPr>
        <b/>
        <i/>
        <sz val="10"/>
        <rFont val="Arial"/>
        <family val="2"/>
        <charset val="204"/>
      </rPr>
      <t xml:space="preserve"> </t>
    </r>
  </si>
  <si>
    <t xml:space="preserve">Стоимость одной услуги (процедуры) руб. </t>
  </si>
  <si>
    <t>1. Консультативные услуги</t>
  </si>
  <si>
    <t>1.1</t>
  </si>
  <si>
    <t>1.3</t>
  </si>
  <si>
    <t>1.4</t>
  </si>
  <si>
    <t>1.5</t>
  </si>
  <si>
    <t>Оформление санаторно-курортной карты</t>
  </si>
  <si>
    <t>1.19.3</t>
  </si>
  <si>
    <t>1.19.4</t>
  </si>
  <si>
    <t>1.20</t>
  </si>
  <si>
    <r>
      <t xml:space="preserve">Медицинское освидетельствование                                                        </t>
    </r>
    <r>
      <rPr>
        <i/>
        <sz val="10"/>
        <rFont val="Arial"/>
        <family val="2"/>
        <charset val="204"/>
      </rPr>
      <t xml:space="preserve">     * флюрография, нарколог, психиатр  по месту прописки</t>
    </r>
  </si>
  <si>
    <t>1.20.1</t>
  </si>
  <si>
    <t>1.20.2</t>
  </si>
  <si>
    <t>1.20.3</t>
  </si>
  <si>
    <t>1.20.4</t>
  </si>
  <si>
    <t>1.20.5</t>
  </si>
  <si>
    <t>1.20.6</t>
  </si>
  <si>
    <t>1.20.7</t>
  </si>
  <si>
    <t>1.20.8</t>
  </si>
  <si>
    <t>1.20.9</t>
  </si>
  <si>
    <t xml:space="preserve">2.  Диагностические услуги </t>
  </si>
  <si>
    <t>2.1. Услуги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</si>
  <si>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</si>
  <si>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</si>
  <si>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</si>
  <si>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</si>
  <si>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</si>
  <si>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</si>
  <si>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</si>
  <si>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</si>
  <si>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</si>
  <si>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2.1.12</t>
  </si>
  <si>
    <t>2.1.14</t>
  </si>
  <si>
    <t>2.1.15</t>
  </si>
  <si>
    <t>2.2. Ультразвуковая диагностика</t>
  </si>
  <si>
    <t>2.2.1</t>
  </si>
  <si>
    <t>2.2.3</t>
  </si>
  <si>
    <t>2.2.4</t>
  </si>
  <si>
    <t>2.2.5</t>
  </si>
  <si>
    <t>2.2.6</t>
  </si>
  <si>
    <t>2.2.9</t>
  </si>
  <si>
    <t>2.2.10</t>
  </si>
  <si>
    <t>2.2.11</t>
  </si>
  <si>
    <t>2.2.12</t>
  </si>
  <si>
    <t>2.3. Лабораторная  диагностика</t>
  </si>
  <si>
    <t>2.3.11</t>
  </si>
  <si>
    <t>2.3.12</t>
  </si>
  <si>
    <t>Исследование одного клеща на ВКЭ, боррелиоз, эрлихиоз, анаплазмоз методом ПЦР</t>
  </si>
  <si>
    <t>2.3.14/12-10-005</t>
  </si>
  <si>
    <t>2.4. Исследование мочи</t>
  </si>
  <si>
    <t>2.4.1.1./85-85-001</t>
  </si>
  <si>
    <t>2.4.3.1/85-85-009</t>
  </si>
  <si>
    <t>2.5.7.1. Обмен пигментов</t>
  </si>
  <si>
    <t>2.5.7.1.1/24-20-004</t>
  </si>
  <si>
    <t>2.5.7.1.2/24-20-005</t>
  </si>
  <si>
    <t xml:space="preserve"> 2.7  Общеклинические исследования кала</t>
  </si>
  <si>
    <t>2.7.1/84-84-003</t>
  </si>
  <si>
    <t>2.7.2/84-84-002</t>
  </si>
  <si>
    <t>2.7.3.1/80-84-006</t>
  </si>
  <si>
    <t>2.7.4.1/80-66-007</t>
  </si>
  <si>
    <t>2.7.5/95-84-798</t>
  </si>
  <si>
    <t>Гематологические исследования</t>
  </si>
  <si>
    <t>2.9  Гематологические исследования</t>
  </si>
  <si>
    <t>2.9.1/11-10-001</t>
  </si>
  <si>
    <t>2.9.2/11-10-004</t>
  </si>
  <si>
    <t>2.9.3/11-10-003</t>
  </si>
  <si>
    <t>2.10 Коагулогические исследования</t>
  </si>
  <si>
    <t>2.10.1/29-11-004</t>
  </si>
  <si>
    <t>2.10.2/29-11-001</t>
  </si>
  <si>
    <t>2.10.3/29-11-002</t>
  </si>
  <si>
    <t>2.10.4/29-11-003</t>
  </si>
  <si>
    <t>2.10.5/29-11-006</t>
  </si>
  <si>
    <t>2.10.6/99-11-090</t>
  </si>
  <si>
    <t>2.11 Биохимические исследования крови</t>
  </si>
  <si>
    <t>2.11.1 Обмен белков</t>
  </si>
  <si>
    <t>2.11.1.1/22-20-002</t>
  </si>
  <si>
    <t>2.11.1.2/24-20-001</t>
  </si>
  <si>
    <t>2.11.1.3/24-20-002</t>
  </si>
  <si>
    <t>2.11.1.4/24-20-003</t>
  </si>
  <si>
    <t>2.11.1.5/22-20-001</t>
  </si>
  <si>
    <t>2.11.1.6/28-20-001</t>
  </si>
  <si>
    <t>2.11.2  Специфические белки</t>
  </si>
  <si>
    <t>2.11.2.1/22-20-101</t>
  </si>
  <si>
    <t>2.11.2.2/34-20-002</t>
  </si>
  <si>
    <t>2.11.2.3/22-20-102</t>
  </si>
  <si>
    <t>2.11.2.5/22-20-100</t>
  </si>
  <si>
    <t>2.11.2.6/22-20-116</t>
  </si>
  <si>
    <t>2.11.2.7/22-20-115</t>
  </si>
  <si>
    <t>2.11.2.8/22-20-114</t>
  </si>
  <si>
    <t>2.11.2.9/22-20-117</t>
  </si>
  <si>
    <t>2.11.3  Обмен углеводов</t>
  </si>
  <si>
    <t>2.11.3.1/23-12-001</t>
  </si>
  <si>
    <t>2.11.3.2/23-10-002</t>
  </si>
  <si>
    <t>2.11.3.4/23-12-004</t>
  </si>
  <si>
    <t>2.11.4  Обмен липопротеинов</t>
  </si>
  <si>
    <t>2.11.4.1/27-20-006</t>
  </si>
  <si>
    <t>2.11.4.2/27-20-007</t>
  </si>
  <si>
    <t>2.11.4.3/22-20-108</t>
  </si>
  <si>
    <t>2.11.4.4/27-20-005</t>
  </si>
  <si>
    <t>2.11.4.5/27-20-002</t>
  </si>
  <si>
    <t>2.11.4.6/27-20-001</t>
  </si>
  <si>
    <t>2.11.4.7/27-20-008</t>
  </si>
  <si>
    <t>2.11.4.8/27-20-003</t>
  </si>
  <si>
    <t xml:space="preserve"> 2.11.5 Ферменты</t>
  </si>
  <si>
    <t>2.11.5.1/21-20-001</t>
  </si>
  <si>
    <t>2.11.5.2/21-20-002</t>
  </si>
  <si>
    <t>2.11.5.3/21-20-007</t>
  </si>
  <si>
    <t>2.11.5.4/21-20-008</t>
  </si>
  <si>
    <t>2.11.5.5/21-20-003</t>
  </si>
  <si>
    <t>2.11.5.6/21-20-010</t>
  </si>
  <si>
    <t>2.11.5.7/21-20-011</t>
  </si>
  <si>
    <t>2.11.5.8/21-20-009</t>
  </si>
  <si>
    <t>2.11.5.9/21-20-012</t>
  </si>
  <si>
    <t>2.11.5.10/34-20-003</t>
  </si>
  <si>
    <t>2.11.5.11/21-20-004</t>
  </si>
  <si>
    <t>2.11.5.12/21-20-005</t>
  </si>
  <si>
    <t>2.11.6 Электролиты</t>
  </si>
  <si>
    <t>2.11.6.1/25-20-001</t>
  </si>
  <si>
    <t>2.11.6.2/26-20-001</t>
  </si>
  <si>
    <t>2.11.6.3/26-20-002</t>
  </si>
  <si>
    <t>2.11.6.4/26-20-003</t>
  </si>
  <si>
    <t>2.11.6.5/25-20-003</t>
  </si>
  <si>
    <t>2.11.7  Обмен железа</t>
  </si>
  <si>
    <t>2.11.7.1/26-20-100</t>
  </si>
  <si>
    <t>2.11.7.2/26-20-101</t>
  </si>
  <si>
    <t>2.11.7.3/26-20-102</t>
  </si>
  <si>
    <t>2.11.7.4/26-20-103</t>
  </si>
  <si>
    <t>2.11.8   Витамины</t>
  </si>
  <si>
    <t>2.11.8.1/33-20-046</t>
  </si>
  <si>
    <t>2.11.8.2/33-20-038</t>
  </si>
  <si>
    <t>2.11.8.3/35-20-010</t>
  </si>
  <si>
    <t>2.12  ГОРМОНАЛЬНЫЕ ИССЛЕДОВАНИЯ</t>
  </si>
  <si>
    <t>2.12.1   ЩИТОВИДНАЯ ЖЕЛЕЗА</t>
  </si>
  <si>
    <t>2.12.1.1/31-20-009</t>
  </si>
  <si>
    <t>2.12.1.2/31-20-003</t>
  </si>
  <si>
    <t>2.12.1.3/31-20-008</t>
  </si>
  <si>
    <t>2.12.1.4/31-20-002</t>
  </si>
  <si>
    <t>2.12.1.5/31-20-001</t>
  </si>
  <si>
    <t>2.12.1.6/31-20-004</t>
  </si>
  <si>
    <t>2.12.1.7/31-20-005</t>
  </si>
  <si>
    <t>2.12.1.8/31-20-006</t>
  </si>
  <si>
    <t>2.12.1.10/31-20-007</t>
  </si>
  <si>
    <t>2.12.2 Половые гормоны</t>
  </si>
  <si>
    <t>2.12.2.1/32-20-002</t>
  </si>
  <si>
    <t>2.12.2.2/32-20-003</t>
  </si>
  <si>
    <t>2.12.2.3/32-20-001</t>
  </si>
  <si>
    <t>2.12.2.4/32-20-005</t>
  </si>
  <si>
    <t>2.12.2.5/32-20-004</t>
  </si>
  <si>
    <t>2.12.2.6/32-20-013</t>
  </si>
  <si>
    <t>2.12.2.7/32-20-008</t>
  </si>
  <si>
    <t>2.12.2.8/32-20-010</t>
  </si>
  <si>
    <t>2.12.3 Надпочечники</t>
  </si>
  <si>
    <t>2.12.3.1/33-20-001</t>
  </si>
  <si>
    <t>2.12.3.2/33-20-002</t>
  </si>
  <si>
    <t>2.12.4 Поджелудочная железа</t>
  </si>
  <si>
    <t>2.12.4.1/33-20-009</t>
  </si>
  <si>
    <t>2.12.4.2/33-20-010</t>
  </si>
  <si>
    <t>2.12.4.3/52-20-029</t>
  </si>
  <si>
    <t>2.12.4.4/52-20-207</t>
  </si>
  <si>
    <t>2.12.4.5/52-20-208</t>
  </si>
  <si>
    <t>2.12.4.7/52-20-955</t>
  </si>
  <si>
    <t>2.12.5 Костный метаболизм</t>
  </si>
  <si>
    <t>2.12.5.1/35-20-001</t>
  </si>
  <si>
    <t>2.12.5.2/35-20-002</t>
  </si>
  <si>
    <t>2.12.5.3/22-20-122</t>
  </si>
  <si>
    <t>2.12.5.4/34-20-001</t>
  </si>
  <si>
    <t xml:space="preserve">2.13  МАРКЕРЫ ОПУХОЛЕВОГО РОСТА </t>
  </si>
  <si>
    <t>2.13.1/36-20-001</t>
  </si>
  <si>
    <t>2.13.2/36-20-002</t>
  </si>
  <si>
    <t>2.13.3/36-20-003</t>
  </si>
  <si>
    <t>2.13.4/36-20-004</t>
  </si>
  <si>
    <t>2.13.5/36-20-007</t>
  </si>
  <si>
    <t>2.13.6/36-20-006</t>
  </si>
  <si>
    <t>2.13.7/36-20-008</t>
  </si>
  <si>
    <t>2.15 Определение бактериальных антител</t>
  </si>
  <si>
    <t>2.15.1/45-20-107</t>
  </si>
  <si>
    <t>2.15.2/49-84-108</t>
  </si>
  <si>
    <t>2.16 Определение антител к простейшим, паразитам и грибам</t>
  </si>
  <si>
    <t>2.16.2/47-20-110</t>
  </si>
  <si>
    <t>2.16.3/47-20-202</t>
  </si>
  <si>
    <t>2.16.4/43-20-140</t>
  </si>
  <si>
    <t>2.16.5/43-20-141</t>
  </si>
  <si>
    <t>2.16.6/45-20-110</t>
  </si>
  <si>
    <t>2.16.7/47-20-102</t>
  </si>
  <si>
    <t>2.18 Бактериологическое исследование кала-</t>
  </si>
  <si>
    <t>2.18.4/97-84-102</t>
  </si>
  <si>
    <t>2.18.5/97-84-105</t>
  </si>
  <si>
    <t>2.23 Вирусные инфекции</t>
  </si>
  <si>
    <t>2.23.1/41-20-001</t>
  </si>
  <si>
    <t>2.23.2/42-20-020</t>
  </si>
  <si>
    <t>2.23.3/43-20-001</t>
  </si>
  <si>
    <t>2.23.4/43-20-002</t>
  </si>
  <si>
    <t>2.23.5/43-20-011</t>
  </si>
  <si>
    <t>2.23.6/43-20-012</t>
  </si>
  <si>
    <t>2.23.7/43-20-064</t>
  </si>
  <si>
    <t>2.23.8/43-20-065</t>
  </si>
  <si>
    <t>2.23.9/43-20-066</t>
  </si>
  <si>
    <t>2.23.10/61-00-176</t>
  </si>
  <si>
    <t>2.23.12</t>
  </si>
  <si>
    <t>2.23.13/42-20-010</t>
  </si>
  <si>
    <t>2.23.14/42-20-011</t>
  </si>
  <si>
    <t>2.23.15/42-20-020</t>
  </si>
  <si>
    <t>2.23.16/42-20-021</t>
  </si>
  <si>
    <t>2.23.17/42-20-022</t>
  </si>
  <si>
    <t>2.23.18/42-20-110</t>
  </si>
  <si>
    <t>2.23.19/44-20-002</t>
  </si>
  <si>
    <t>2.23.20/347-20-001</t>
  </si>
  <si>
    <t>2.23.21</t>
  </si>
  <si>
    <t>3. Лечебные услуги</t>
  </si>
  <si>
    <t>3.1. Электро- свето - магнитолечение</t>
  </si>
  <si>
    <t>3.1.1</t>
  </si>
  <si>
    <t>3.1.2.</t>
  </si>
  <si>
    <t>3.1.4.</t>
  </si>
  <si>
    <t>3.1.6</t>
  </si>
  <si>
    <t>3.1.8</t>
  </si>
  <si>
    <t>3.1.9</t>
  </si>
  <si>
    <t>3.1.10</t>
  </si>
  <si>
    <t>3.1.11</t>
  </si>
  <si>
    <t xml:space="preserve">3.1.12 </t>
  </si>
  <si>
    <t>3.1.14</t>
  </si>
  <si>
    <t>3.1.15</t>
  </si>
  <si>
    <t>3.1.16</t>
  </si>
  <si>
    <t>3.1.17</t>
  </si>
  <si>
    <t>3.1.18</t>
  </si>
  <si>
    <t>3.1.19</t>
  </si>
  <si>
    <t>3.1.21</t>
  </si>
  <si>
    <t>3.1.22</t>
  </si>
  <si>
    <t>3.1.23</t>
  </si>
  <si>
    <t>3.1.24</t>
  </si>
  <si>
    <t>3.1.25</t>
  </si>
  <si>
    <t>3.1.26</t>
  </si>
  <si>
    <t>3.1.27</t>
  </si>
  <si>
    <t>3.1.28</t>
  </si>
  <si>
    <t>3.1.29</t>
  </si>
  <si>
    <t>3.1.31</t>
  </si>
  <si>
    <t>3.1.32</t>
  </si>
  <si>
    <t>3.1.33</t>
  </si>
  <si>
    <t>3.1.34</t>
  </si>
  <si>
    <t>3.1.35</t>
  </si>
  <si>
    <t>3.1.36</t>
  </si>
  <si>
    <t>3.1.38</t>
  </si>
  <si>
    <t>3.2.  Бальнеолечение</t>
  </si>
  <si>
    <t>3.2.1</t>
  </si>
  <si>
    <t>3.2.2</t>
  </si>
  <si>
    <t>3.2.4</t>
  </si>
  <si>
    <t>3.2.5</t>
  </si>
  <si>
    <t>3.2.6</t>
  </si>
  <si>
    <t>3.2.7</t>
  </si>
  <si>
    <t>3.2.9</t>
  </si>
  <si>
    <t>3.2.10</t>
  </si>
  <si>
    <t>3.2.11</t>
  </si>
  <si>
    <t>3.2.12</t>
  </si>
  <si>
    <t>3.2.13</t>
  </si>
  <si>
    <t>3.2.14</t>
  </si>
  <si>
    <t>3.2.16</t>
  </si>
  <si>
    <t>3.2.17</t>
  </si>
  <si>
    <t>3.2.19</t>
  </si>
  <si>
    <t>3.2.23</t>
  </si>
  <si>
    <t>3.2.24</t>
  </si>
  <si>
    <t>3.2.25</t>
  </si>
  <si>
    <t>3.2.26</t>
  </si>
  <si>
    <t>3.2.27</t>
  </si>
  <si>
    <t>3.2.28</t>
  </si>
  <si>
    <t>3.3.  Инъекции /без лекарственных препаратов/</t>
  </si>
  <si>
    <t>3.3.1</t>
  </si>
  <si>
    <t>3.3.2</t>
  </si>
  <si>
    <t>3.3.3</t>
  </si>
  <si>
    <t>3.3.4</t>
  </si>
  <si>
    <t>3.4.  Инъекции /с лекарственными препаратами/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</si>
  <si>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</si>
  <si>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</si>
  <si>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</si>
  <si>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</si>
  <si>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</si>
  <si>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</si>
  <si>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</si>
  <si>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</si>
  <si>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</si>
  <si>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</si>
  <si>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</si>
  <si>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3.5. Массаж</t>
  </si>
  <si>
    <t>3.5.4</t>
  </si>
  <si>
    <t>3.5.5</t>
  </si>
  <si>
    <t>3.5.6</t>
  </si>
  <si>
    <t>3.5.7</t>
  </si>
  <si>
    <t>3.5.8</t>
  </si>
  <si>
    <t>3.5.20</t>
  </si>
  <si>
    <t>3.5.21</t>
  </si>
  <si>
    <t>3.5.22</t>
  </si>
  <si>
    <t>3.5.23</t>
  </si>
  <si>
    <t>3.5.24</t>
  </si>
  <si>
    <t>3.5.25</t>
  </si>
  <si>
    <t>3.7.  Озонотерапия</t>
  </si>
  <si>
    <t>3.7.1</t>
  </si>
  <si>
    <t>3.7.2</t>
  </si>
  <si>
    <t>3.7.4</t>
  </si>
  <si>
    <t>3.7.5</t>
  </si>
  <si>
    <t>3.7.6</t>
  </si>
  <si>
    <t>3.7.7</t>
  </si>
  <si>
    <t>3.7.8</t>
  </si>
  <si>
    <t>3.7.9</t>
  </si>
  <si>
    <t>3.7.11</t>
  </si>
  <si>
    <t>3.7.12</t>
  </si>
  <si>
    <t>3.7.13</t>
  </si>
  <si>
    <t>3.8.  Лечение ЛОР- патологии</t>
  </si>
  <si>
    <t>3.8.2</t>
  </si>
  <si>
    <t>3.8.3</t>
  </si>
  <si>
    <t>3.8.4</t>
  </si>
  <si>
    <t xml:space="preserve">3.9.  Грязелечение </t>
  </si>
  <si>
    <t xml:space="preserve">Аппликация грязевого препарата "Томед" </t>
  </si>
  <si>
    <t>3.9.1</t>
  </si>
  <si>
    <t>3.9.2</t>
  </si>
  <si>
    <t>3.9.3</t>
  </si>
  <si>
    <t>3.9.4</t>
  </si>
  <si>
    <t>3.9.5</t>
  </si>
  <si>
    <t>3.9.7</t>
  </si>
  <si>
    <t>3.9.8</t>
  </si>
  <si>
    <t>3.9.9</t>
  </si>
  <si>
    <t>3.9.10</t>
  </si>
  <si>
    <t>3.9.11</t>
  </si>
  <si>
    <t>3.9.12</t>
  </si>
  <si>
    <t>3.9.13</t>
  </si>
  <si>
    <t xml:space="preserve">3.10.  Рефлексотерапия </t>
  </si>
  <si>
    <t>3.10.2</t>
  </si>
  <si>
    <t>3.12.  Парафинотерапия</t>
  </si>
  <si>
    <t>3.12.1</t>
  </si>
  <si>
    <t>3.13.12</t>
  </si>
  <si>
    <t>3.13.13</t>
  </si>
  <si>
    <t>5. Гинекологические  услуги</t>
  </si>
  <si>
    <t>5.11</t>
  </si>
  <si>
    <t>5.12</t>
  </si>
  <si>
    <t>5.13</t>
  </si>
  <si>
    <t>5.14</t>
  </si>
  <si>
    <t>5.15</t>
  </si>
  <si>
    <t>5.16</t>
  </si>
  <si>
    <t>6. Иные лечебные услуги</t>
  </si>
  <si>
    <t>6.1</t>
  </si>
  <si>
    <t>6.3</t>
  </si>
  <si>
    <t>6.7</t>
  </si>
  <si>
    <t>6.8</t>
  </si>
  <si>
    <t>6.9</t>
  </si>
  <si>
    <t>6.10</t>
  </si>
  <si>
    <t>6.13</t>
  </si>
  <si>
    <t>6.14</t>
  </si>
  <si>
    <t>6.15</t>
  </si>
  <si>
    <t>6.18</t>
  </si>
  <si>
    <t>6.20</t>
  </si>
  <si>
    <t>6.21</t>
  </si>
  <si>
    <t>6.23</t>
  </si>
  <si>
    <t>6.24</t>
  </si>
  <si>
    <t>6.25</t>
  </si>
  <si>
    <t>6.26</t>
  </si>
  <si>
    <t>6.28</t>
  </si>
  <si>
    <t>6.29</t>
  </si>
  <si>
    <t>Плазмаферез (1 сеанс)</t>
  </si>
  <si>
    <t>6.30</t>
  </si>
  <si>
    <t>Галотерапия (1 сеанс)</t>
  </si>
  <si>
    <t>6.31</t>
  </si>
  <si>
    <t>6.33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</si>
  <si>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</si>
  <si>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</si>
  <si>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</si>
  <si>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</si>
  <si>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</si>
  <si>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</si>
  <si>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</si>
  <si>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</si>
  <si>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</si>
  <si>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</si>
  <si>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</si>
  <si>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</si>
  <si>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6.49</t>
  </si>
  <si>
    <t>6.50</t>
  </si>
  <si>
    <t>6.51</t>
  </si>
  <si>
    <t>6.54</t>
  </si>
  <si>
    <t>6.55</t>
  </si>
  <si>
    <t>6.56</t>
  </si>
  <si>
    <t>6.58</t>
  </si>
  <si>
    <t>6.59</t>
  </si>
  <si>
    <t>6.60</t>
  </si>
  <si>
    <t xml:space="preserve">                                Согласовано:</t>
  </si>
  <si>
    <t xml:space="preserve"> Прейскурант</t>
  </si>
  <si>
    <t>3.4.12</t>
  </si>
  <si>
    <t>1.8</t>
  </si>
  <si>
    <t>1.9</t>
  </si>
  <si>
    <t>1.10</t>
  </si>
  <si>
    <t>2.2.18</t>
  </si>
  <si>
    <t>1.11</t>
  </si>
  <si>
    <t>1.12</t>
  </si>
  <si>
    <t>2.2.20</t>
  </si>
  <si>
    <t>2.2.19</t>
  </si>
  <si>
    <t>2.2.21</t>
  </si>
  <si>
    <t xml:space="preserve">Врио главного врача </t>
  </si>
  <si>
    <t>_______________ Куликова Ю.А.</t>
  </si>
  <si>
    <t>3.2.25.1</t>
  </si>
  <si>
    <t>1.13</t>
  </si>
  <si>
    <t>Индивидуальная психотерапия/30 минут/</t>
  </si>
  <si>
    <t>Индивидуальная психотерапия/60 минут/</t>
  </si>
  <si>
    <t>3.2.29</t>
  </si>
  <si>
    <t>3.13 Внутрикожные инфекции витаминосоднржащих ,колагеносодержащих препаратов,аниоксидантов</t>
  </si>
  <si>
    <t>3.1.39</t>
  </si>
  <si>
    <t>1.14</t>
  </si>
  <si>
    <t>1.15</t>
  </si>
  <si>
    <t>Начальник ПЭО __________________Леденцова Н.А.</t>
  </si>
  <si>
    <t>П 2.1.16</t>
  </si>
  <si>
    <t>П 2.1.17</t>
  </si>
  <si>
    <t>П 2.1.18</t>
  </si>
  <si>
    <t>П 2.1.19</t>
  </si>
  <si>
    <t>П 2.1.20</t>
  </si>
  <si>
    <t>П 2.1.21</t>
  </si>
  <si>
    <t>Рентгенография плечевого сустава</t>
  </si>
  <si>
    <t>Рентгенография поясничного отдела позвоночника</t>
  </si>
  <si>
    <t>Рентгенография шейного отдела позвоночника</t>
  </si>
  <si>
    <t>3.4.13</t>
  </si>
  <si>
    <t>3.4.14</t>
  </si>
  <si>
    <t>Код вида медицинской услуги</t>
  </si>
  <si>
    <t xml:space="preserve"> В01.001.001</t>
  </si>
  <si>
    <t xml:space="preserve"> В01.001.002</t>
  </si>
  <si>
    <t xml:space="preserve"> В01.028.001</t>
  </si>
  <si>
    <t>A05.10.008</t>
  </si>
  <si>
    <t>A02.12.002.001</t>
  </si>
  <si>
    <t>A02.03.003</t>
  </si>
  <si>
    <t>A05.02.001.003</t>
  </si>
  <si>
    <t>A06.03.015</t>
  </si>
  <si>
    <t>A06.03.014</t>
  </si>
  <si>
    <t>B03.016.002</t>
  </si>
  <si>
    <t>B03.016.006</t>
  </si>
  <si>
    <t>B03.016.014</t>
  </si>
  <si>
    <t>B03.016.010</t>
  </si>
  <si>
    <t>A04.28.001</t>
  </si>
  <si>
    <t>A04.21.001</t>
  </si>
  <si>
    <t>A 04.30.10</t>
  </si>
  <si>
    <t>A04.20.002</t>
  </si>
  <si>
    <t>A04.16.001</t>
  </si>
  <si>
    <t>A04.22.001</t>
  </si>
  <si>
    <t>A04.14.002</t>
  </si>
  <si>
    <t>A04.04.001</t>
  </si>
  <si>
    <t xml:space="preserve"> </t>
  </si>
  <si>
    <t>A17.30.034</t>
  </si>
  <si>
    <t>A17.13.005</t>
  </si>
  <si>
    <t>A22.01.006</t>
  </si>
  <si>
    <t>A04.06.001</t>
  </si>
  <si>
    <t>A04.10.002</t>
  </si>
  <si>
    <t>A04.14.001</t>
  </si>
  <si>
    <t>A04.28.002.003</t>
  </si>
  <si>
    <t>А06.30.002</t>
  </si>
  <si>
    <t>А12.05.001</t>
  </si>
  <si>
    <t>А12.05.121</t>
  </si>
  <si>
    <t>А09.05.020</t>
  </si>
  <si>
    <t>А09.05.018</t>
  </si>
  <si>
    <t>А09.05.017</t>
  </si>
  <si>
    <t>А09.05.010</t>
  </si>
  <si>
    <t>А12.06.019</t>
  </si>
  <si>
    <t>А09.05.023</t>
  </si>
  <si>
    <t>А09.05.026</t>
  </si>
  <si>
    <t>А09.05.046</t>
  </si>
  <si>
    <t>А09.05.042</t>
  </si>
  <si>
    <t>А09.05.041</t>
  </si>
  <si>
    <t>А09.05.044</t>
  </si>
  <si>
    <t>А09.05.032</t>
  </si>
  <si>
    <t>А12.05.028</t>
  </si>
  <si>
    <t>А12.05.039</t>
  </si>
  <si>
    <t>А09.05.050</t>
  </si>
  <si>
    <t>А09.05.009</t>
  </si>
  <si>
    <t>А09.05.221</t>
  </si>
  <si>
    <t>A26.06.045.001</t>
  </si>
  <si>
    <t>A26.06.045.002</t>
  </si>
  <si>
    <t>A09.05.033</t>
  </si>
  <si>
    <t>A09.05.127</t>
  </si>
  <si>
    <t>A09.05.206</t>
  </si>
  <si>
    <t>B03.005.006</t>
  </si>
  <si>
    <t>A26.06.107</t>
  </si>
  <si>
    <t>A09.05.054.001</t>
  </si>
  <si>
    <t>A09.05.054.004</t>
  </si>
  <si>
    <t>A09.05.054.003</t>
  </si>
  <si>
    <t>A09.05.054.002</t>
  </si>
  <si>
    <t>A12.06.015</t>
  </si>
  <si>
    <t>A09.05.083</t>
  </si>
  <si>
    <t>A09.05.207</t>
  </si>
  <si>
    <t>A09.05.214</t>
  </si>
  <si>
    <t>A09.05.025</t>
  </si>
  <si>
    <t>A09.05.004</t>
  </si>
  <si>
    <t>A09.05.028</t>
  </si>
  <si>
    <t>A09.05.250</t>
  </si>
  <si>
    <t>A09.05.180</t>
  </si>
  <si>
    <t>A09.05.045</t>
  </si>
  <si>
    <t>A09.05.039</t>
  </si>
  <si>
    <t>A09.05.173</t>
  </si>
  <si>
    <t>A09.05.043</t>
  </si>
  <si>
    <t>A09.05.174</t>
  </si>
  <si>
    <t>A09.05.039.001</t>
  </si>
  <si>
    <t>A12.06.060</t>
  </si>
  <si>
    <t>A09.05.080</t>
  </si>
  <si>
    <t>A09.05.007</t>
  </si>
  <si>
    <t>A12.05.011</t>
  </si>
  <si>
    <t>A09.05.008</t>
  </si>
  <si>
    <t>A09.05.076</t>
  </si>
  <si>
    <t>A09.05.060</t>
  </si>
  <si>
    <t>A09.05.061</t>
  </si>
  <si>
    <t>A09.05.064</t>
  </si>
  <si>
    <t>A09.05.063</t>
  </si>
  <si>
    <t>A09.05.065</t>
  </si>
  <si>
    <t>A09.05.117</t>
  </si>
  <si>
    <t>A12.06.045</t>
  </si>
  <si>
    <t>A12.06.046</t>
  </si>
  <si>
    <t>A12.06.017</t>
  </si>
  <si>
    <t>A09.05.131</t>
  </si>
  <si>
    <t>A09.05.132</t>
  </si>
  <si>
    <t>A09.05.087</t>
  </si>
  <si>
    <t>A09.05.153</t>
  </si>
  <si>
    <t>A09.05.154</t>
  </si>
  <si>
    <t>A09.05.156</t>
  </si>
  <si>
    <t>A09.05.078</t>
  </si>
  <si>
    <t>A09.05.078.001</t>
  </si>
  <si>
    <t>A09.05.135</t>
  </si>
  <si>
    <t>A09.05.149</t>
  </si>
  <si>
    <t>A09.05.205</t>
  </si>
  <si>
    <t>A12.06.039</t>
  </si>
  <si>
    <t>A12.06.020</t>
  </si>
  <si>
    <t>A09.05.058</t>
  </si>
  <si>
    <t>A09.05.119</t>
  </si>
  <si>
    <t>A09.05.209</t>
  </si>
  <si>
    <t>A09.05.256</t>
  </si>
  <si>
    <t>A09.05.130</t>
  </si>
  <si>
    <t>A09.05.130.001</t>
  </si>
  <si>
    <t>A09.05.195</t>
  </si>
  <si>
    <t>A09.05.231</t>
  </si>
  <si>
    <t>A09.05.202</t>
  </si>
  <si>
    <t>A09.05.201</t>
  </si>
  <si>
    <t>A03.03.001</t>
  </si>
  <si>
    <t>A05.23.002</t>
  </si>
  <si>
    <t>A05.12.001.001</t>
  </si>
  <si>
    <t>A05.12.001.002</t>
  </si>
  <si>
    <t>A26.19.098</t>
  </si>
  <si>
    <t>A26.06.025</t>
  </si>
  <si>
    <t>A26.06.088.001</t>
  </si>
  <si>
    <t>A26.06.088.002</t>
  </si>
  <si>
    <t>A26.06.011.001</t>
  </si>
  <si>
    <t>A26.19.075</t>
  </si>
  <si>
    <t>A26.08.008.001</t>
  </si>
  <si>
    <t>A26.06.029.001</t>
  </si>
  <si>
    <t>A26.06.029.002</t>
  </si>
  <si>
    <t>A26.06.031</t>
  </si>
  <si>
    <t>A26.06.056.001</t>
  </si>
  <si>
    <t>A26.06.082</t>
  </si>
  <si>
    <t>A26.06.081</t>
  </si>
  <si>
    <t xml:space="preserve">A20.30.018 </t>
  </si>
  <si>
    <t>A12.20.001</t>
  </si>
  <si>
    <t>A11.12.003</t>
  </si>
  <si>
    <t>А 22.30.005</t>
  </si>
  <si>
    <t>A13.29.008</t>
  </si>
  <si>
    <t>A03.20.001</t>
  </si>
  <si>
    <t>A19.30.008</t>
  </si>
  <si>
    <t>A14.19.002</t>
  </si>
  <si>
    <t>A18.05.001</t>
  </si>
  <si>
    <t>A20.24.005</t>
  </si>
  <si>
    <t>A20.03.001</t>
  </si>
  <si>
    <t>A16.08.016</t>
  </si>
  <si>
    <t>A16.25.007</t>
  </si>
  <si>
    <t>A11.12.003.001</t>
  </si>
  <si>
    <t>A11.02.002</t>
  </si>
  <si>
    <t>A20.30.009</t>
  </si>
  <si>
    <t>A20.30.001</t>
  </si>
  <si>
    <t>A20.30.030</t>
  </si>
  <si>
    <t>A20.30.005</t>
  </si>
  <si>
    <t>A20.30.010</t>
  </si>
  <si>
    <t>A20.30.011</t>
  </si>
  <si>
    <t>A20.30.006</t>
  </si>
  <si>
    <t>A20.30.031</t>
  </si>
  <si>
    <t>A11.01.002</t>
  </si>
  <si>
    <t>А21.03.004</t>
  </si>
  <si>
    <t>A21.01.001</t>
  </si>
  <si>
    <t>A21.01.007</t>
  </si>
  <si>
    <t>A20.30.024.004</t>
  </si>
  <si>
    <t>A20.30.024.006</t>
  </si>
  <si>
    <t>A20.30.024</t>
  </si>
  <si>
    <t>A20.30.025</t>
  </si>
  <si>
    <t>A20.30.024.007</t>
  </si>
  <si>
    <t>A21.01.002</t>
  </si>
  <si>
    <t>A19.30.006</t>
  </si>
  <si>
    <t>A20.30.024.003</t>
  </si>
  <si>
    <t>A17.30.017</t>
  </si>
  <si>
    <t>A20.30.018.001</t>
  </si>
  <si>
    <t>A13.29.008.002</t>
  </si>
  <si>
    <t>A08.20.017</t>
  </si>
  <si>
    <t>A08.20.017.001</t>
  </si>
  <si>
    <t>B03.020.001</t>
  </si>
  <si>
    <t>A22.30.002.001</t>
  </si>
  <si>
    <t>A12.10.005</t>
  </si>
  <si>
    <t>A05.10.007</t>
  </si>
  <si>
    <t>A21.03.010</t>
  </si>
  <si>
    <t>A19.03.002.024</t>
  </si>
  <si>
    <t>A24.01.002</t>
  </si>
  <si>
    <t>A22.30.001</t>
  </si>
  <si>
    <t>A22.01.001</t>
  </si>
  <si>
    <t>A21.03.008</t>
  </si>
  <si>
    <t>A20.30.023</t>
  </si>
  <si>
    <t>A20.24.002.001</t>
  </si>
  <si>
    <t>B01.045.002</t>
  </si>
  <si>
    <t>A22.26.012</t>
  </si>
  <si>
    <t>A11.18.005</t>
  </si>
  <si>
    <t>A26.01.031.001</t>
  </si>
  <si>
    <t>A17.30.031</t>
  </si>
  <si>
    <t>6.61</t>
  </si>
  <si>
    <t>Вертикализация пациента для занятий на беговой дорожке "Орторент С+"</t>
  </si>
  <si>
    <t>A19.23.002.016</t>
  </si>
  <si>
    <t>A11.01.014</t>
  </si>
  <si>
    <t>A12.05.005.000.01</t>
  </si>
  <si>
    <t>Определение основных групп по системе AB0 и антигена D системы Резус (резус-фактор)</t>
  </si>
  <si>
    <t>Общий (клинический) анализ мочи</t>
  </si>
  <si>
    <t>Исследование мочи методом Нечипоренко</t>
  </si>
  <si>
    <t>Исследование уровня общего билирубина в крови</t>
  </si>
  <si>
    <t>A09.05.021</t>
  </si>
  <si>
    <t>Исследование уровня билирубина связанного (конъюгированного) в крови</t>
  </si>
  <si>
    <t>A09.05.022.001</t>
  </si>
  <si>
    <t>Копрологическое исследование</t>
  </si>
  <si>
    <t>Экспресс-исследование кала на скрытую кровьиммунохроматографическим методом</t>
  </si>
  <si>
    <t>A09.19.001.001</t>
  </si>
  <si>
    <t>A26.19.010</t>
  </si>
  <si>
    <t>Микроскопическое исследование кала на яйца и личинки гельминтов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</si>
  <si>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</si>
  <si>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</si>
  <si>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A26.05.016</t>
  </si>
  <si>
    <t>Исследование микробиоценоза кишечника (дисбактериоз)</t>
  </si>
  <si>
    <t>Общий (клинический) анализ крови</t>
  </si>
  <si>
    <t>Исследование скорости оседания эритроцитов</t>
  </si>
  <si>
    <t>Исследование уровня фибриногена в крови</t>
  </si>
  <si>
    <t>Определение протромбинового времени и МНО в плазме крови</t>
  </si>
  <si>
    <t>A12.05.027.000.01</t>
  </si>
  <si>
    <t>Активированное частичное тромбопластиновое время</t>
  </si>
  <si>
    <t>Определение тромбинового времени в крови</t>
  </si>
  <si>
    <t>A09.05.051.001</t>
  </si>
  <si>
    <t>Определение концентрации Д-димера в крови</t>
  </si>
  <si>
    <t>Коагулограмма (ориентировочное исследование системы гемостаза)</t>
  </si>
  <si>
    <t>Исследование уровня альбумина в крови</t>
  </si>
  <si>
    <t>A09.05.011</t>
  </si>
  <si>
    <t>Исследование уровня креатинина в крови</t>
  </si>
  <si>
    <t>Исследование уровня мочевины в крови</t>
  </si>
  <si>
    <t>Исследование уровня мочевой кислоты в крови</t>
  </si>
  <si>
    <t>Исследование уровня общего белка в крови</t>
  </si>
  <si>
    <t>Определение антистрептолизина-O в сыворотке крови</t>
  </si>
  <si>
    <t>Исследование уровня тропонина I в крови</t>
  </si>
  <si>
    <t>A09.05.193.000.01</t>
  </si>
  <si>
    <t>Определение содержания ревматоидного фактора в крови</t>
  </si>
  <si>
    <t>Исследование уровня С-реактивного белка в сыворотке крови</t>
  </si>
  <si>
    <t>Исследование уровня иммуноглобулина A в крови</t>
  </si>
  <si>
    <t>Исследование уровня иммуноглобулина M в крови</t>
  </si>
  <si>
    <t>Исследование уровня иммуноглобулина G в крови</t>
  </si>
  <si>
    <t>Исследование уровня общего иммуноглобулина E в крови</t>
  </si>
  <si>
    <t>Исследование уровня глюкозы в крови</t>
  </si>
  <si>
    <t>Исследование уровня гликированного гемоглобина в крови</t>
  </si>
  <si>
    <t>Исследование уровня молочной кислоты в крови</t>
  </si>
  <si>
    <t>Исследование уровня апопротеина A1 в крови</t>
  </si>
  <si>
    <t>A09.05.251.000.01</t>
  </si>
  <si>
    <t>Исследование уровня апопротеина B в крови</t>
  </si>
  <si>
    <t>Исследование уровня гомоцистеина в крови</t>
  </si>
  <si>
    <t>A09.05.027.000.01</t>
  </si>
  <si>
    <t>Определение уровня Липопротеина (a) в крови</t>
  </si>
  <si>
    <t>Исследование уровня триглицеридов в крови</t>
  </si>
  <si>
    <t>Исследование уровня холестерина в крови</t>
  </si>
  <si>
    <t>Исследование уровня холестерина липопротеинов низкой плотности</t>
  </si>
  <si>
    <t>Исследование уровня холестерина липопротеинов высокой плотности в крови</t>
  </si>
  <si>
    <t>Определение активности аланинаминотрансферазы в крови</t>
  </si>
  <si>
    <t>Определение активности аспартатаминотрансферазы в крови</t>
  </si>
  <si>
    <t>Определение активности амилазы в крови</t>
  </si>
  <si>
    <t>Определение активности панкреатической амилазы в крови</t>
  </si>
  <si>
    <t>Определение активности гамма-глютамилтрансферазы в крови</t>
  </si>
  <si>
    <t>Определение активности лактатдегидрогеназы в крови</t>
  </si>
  <si>
    <t>Определение активности фракций лактатдегидрогеназы</t>
  </si>
  <si>
    <t>Определение активности липазы в сыворотке крови</t>
  </si>
  <si>
    <t>Определение активности креатинкиназы в крови</t>
  </si>
  <si>
    <t>A09.05.177.000.01</t>
  </si>
  <si>
    <t>Исследование уровня МВ-фракции креатинкиназы в крови</t>
  </si>
  <si>
    <t>Определение активности щелочной фосфатазы в крови</t>
  </si>
  <si>
    <t>Определение активности холинэстеразы в крови</t>
  </si>
  <si>
    <t>A09.05.031.000.01</t>
  </si>
  <si>
    <t>Исследование уровня электролитов (калий, натрий, хлор) в крови</t>
  </si>
  <si>
    <t>Исследование уровня общего кальция в крови</t>
  </si>
  <si>
    <t>Исследование уровня неорганического фосфора в крови</t>
  </si>
  <si>
    <t>Исследование уровня общего магния в сыворотке крови</t>
  </si>
  <si>
    <t>Исследование уровня ионизированного кальция в крови</t>
  </si>
  <si>
    <t>Исследование уровня железа сыворотки крови</t>
  </si>
  <si>
    <t>Исследование уровня трансферрина сыворотки крови</t>
  </si>
  <si>
    <t>Исследование уровня ферритина в крови</t>
  </si>
  <si>
    <t>Определение уровня витамина B12 (цианокобаламин) в крови</t>
  </si>
  <si>
    <t>Исследование уровня фолиевой кислоты в сыворотке крови</t>
  </si>
  <si>
    <t>Исследование уровня 25-OH витамина Д в крови</t>
  </si>
  <si>
    <t>Исследование уровня общего трийодтиронина (Т3) в крови</t>
  </si>
  <si>
    <t>Исследование уровня свободного трийодтиронина (СТ3) в крови</t>
  </si>
  <si>
    <t>Исследование уровня общего тироксина (Т4) сыворотки крови</t>
  </si>
  <si>
    <t>Исследование уровня свободного тироксина (СТ4) сыворотки крови</t>
  </si>
  <si>
    <t>Исследование уровня тиреотропного гормона (ТТГ) в крови</t>
  </si>
  <si>
    <t>Исследование уровня тиреоглобулина в крови</t>
  </si>
  <si>
    <t>Определение содержания антител к тироглобулину в сыворотке крови</t>
  </si>
  <si>
    <t>Определение содержания антител к тиреопероксидазе в крови</t>
  </si>
  <si>
    <t>Определение содержания антител к рецептору тиреотропного гормона (ТТГ) в крови</t>
  </si>
  <si>
    <t>Исследование уровня лютеинизирующего гормона в сыворотке крови</t>
  </si>
  <si>
    <t>Исследование уровня фолликулостимулирующего гормона в сыворотке крови</t>
  </si>
  <si>
    <t>Исследование уровня пролактина в крови</t>
  </si>
  <si>
    <t>Исследование уровня прогестерона в крови</t>
  </si>
  <si>
    <t>Исследование уровня общего эстрадиола в крови</t>
  </si>
  <si>
    <t>Исследование уровня свободного эстриола в крови</t>
  </si>
  <si>
    <t>Исследование уровня общего тестостерона в крови</t>
  </si>
  <si>
    <t>Исследование уровня свободного тестостерона в крови</t>
  </si>
  <si>
    <t>Исследование уровня общего кортизола в крови</t>
  </si>
  <si>
    <t>Исследование уровня дегидроэпиандростерона сульфата в крови</t>
  </si>
  <si>
    <t>A09.05.056.000.01</t>
  </si>
  <si>
    <t>Исследование уровня инсулина в крови</t>
  </si>
  <si>
    <t>Исследование уровня C-пептида в крови</t>
  </si>
  <si>
    <t>Определение содержания антител к инсулину в крови</t>
  </si>
  <si>
    <t>Определение содержания антител к антигенам островков клеток поджелудочной железы в крови</t>
  </si>
  <si>
    <t>A12.06.020.000.02</t>
  </si>
  <si>
    <t>Определение содержания антител к глутаматдекарбоксилазе (GAD) в крови</t>
  </si>
  <si>
    <t>A12.06.020.000.01</t>
  </si>
  <si>
    <t>Определение содержания антител к тирозинфосфатазе (IA-2) в крови</t>
  </si>
  <si>
    <t>Исследование уровня паратиреоидного гормона в крови</t>
  </si>
  <si>
    <t>Исследование уровня кальцитонина в крови</t>
  </si>
  <si>
    <t>Исследование уровня прокальцитонина в крови</t>
  </si>
  <si>
    <t>Исследования уровня N-терминального фрагмента натрийуретического пропептида мозгового (NT-proBNP) в крови</t>
  </si>
  <si>
    <t>A09.30.002.000.01</t>
  </si>
  <si>
    <t>Исследование уровня альфа-фетопротеина в сыворотке крови</t>
  </si>
  <si>
    <t>Исследование уровня простатспецифического антигена общего в крови</t>
  </si>
  <si>
    <t>Исследование уровня простатспецифического антигена свободного в крови</t>
  </si>
  <si>
    <t>Исследование уровня ракового эмбрионального антигена в крови</t>
  </si>
  <si>
    <t>Исследование уровня опухолеассоциированного маркера СА 15-3 в крови</t>
  </si>
  <si>
    <t>Исследование уровня антигена аденогенных раков CA 125 в крови</t>
  </si>
  <si>
    <t>Исследование уровня антигена аденогенных раков CA 19-9 в крови</t>
  </si>
  <si>
    <t>A09.05.090</t>
  </si>
  <si>
    <t>A26.06.033.000.01</t>
  </si>
  <si>
    <t>Определение антител класса G (IgG) к хеликобактер пилори (Helicobacter pylori) в крови</t>
  </si>
  <si>
    <t>Иммунохроматографическое экспресс-исследование кала на хеликобактер пилори (Helicobacter pylori)</t>
  </si>
  <si>
    <t>A26.06.121.000.01</t>
  </si>
  <si>
    <t>Определение антител класса G (IgG) к аскаридам (Ascaris)</t>
  </si>
  <si>
    <t>A26.06.032</t>
  </si>
  <si>
    <t>Определение антител классов A, M, G (IgM, IgA, IgG) к лямблиям в крови</t>
  </si>
  <si>
    <t>Определение антител класса G (IgG) к вирусу клещевого энцефалита в крови</t>
  </si>
  <si>
    <t>Определение антител класса M (IgM) к вирусу клещевого энцефалита в крови</t>
  </si>
  <si>
    <t>Определение антител класса M (IgM) к возбудителям иксодовых клещевых боррелиозов группы Borrelia burgdorferi sensu lato в крови</t>
  </si>
  <si>
    <t>Определение антител класса G (IgG) к эхинококку (Echinococcus) в крови</t>
  </si>
  <si>
    <t>A26.19.074.001.01</t>
  </si>
  <si>
    <t>Определение РНК ротавирусов (Rotavirus gr.A, C) в образцах фекалий методом ПЦР</t>
  </si>
  <si>
    <t>Определение РНК норовирусов (Norovirus) I и II геногрупп в образцах фекалий методом ПЦР</t>
  </si>
  <si>
    <t>A26.06.049.001</t>
  </si>
  <si>
    <t>Исследование уровня антител классов M, G (IgM, IgG) к вирусу иммунодефицита человека ВИЧ-1/2 и антигена p24 (Human immunodeficiency virus HIV 1/2 + Agp24) в крови</t>
  </si>
  <si>
    <t>Определение суммарных антител классов M и G (anti-HCV IgG и anti-HCV IgM) к вирусу гепатита C (Hepatitis C virus) в крови</t>
  </si>
  <si>
    <t>A26.06.041.002</t>
  </si>
  <si>
    <t>Определение антител класса G (IgG) к вирусу простого герпеса 2 типа (Herpes simplex virus 2) в крови</t>
  </si>
  <si>
    <t>Определение антител класса G (IgG) к вирусу простого герпеса 1 типа (Herpes simplex virus 1) в крови</t>
  </si>
  <si>
    <t>Определение антител класса G (IgG) к цитомегаловирусу (Cytomegalovirus) в крови</t>
  </si>
  <si>
    <t>Определение антител класса M (IgM) к цитомегаловирусу (Cytomegalovirus) в крови</t>
  </si>
  <si>
    <t>A26.06.022.001</t>
  </si>
  <si>
    <t>A26.06.022.002</t>
  </si>
  <si>
    <t>A26.06.056.002.01</t>
  </si>
  <si>
    <t>Определение антител класса M (IgM) к коронавирусу COVID-19 (SARS-CoV-2) иммуноферментным методом (ИФА) в крови, качественное исследование</t>
  </si>
  <si>
    <t>A26.06.036.001</t>
  </si>
  <si>
    <t>Определение антигена (HBsAg) вируса гепатита B (Hepatitis B virus) в крови, качественное исследование</t>
  </si>
  <si>
    <t>A26.06.040.002</t>
  </si>
  <si>
    <t>Определение антител к поверхностному антигену (anti-HBs) вируса гепатита B (Hepatitis B virus) в крови, количественное исследование</t>
  </si>
  <si>
    <t>Определение антител класса G (IgG) к капсидному антигену (VCA) вируса Эпштейна-Барр (Epstein - Barr virus) в крови</t>
  </si>
  <si>
    <t>Определение антител класса M (IgM) к капсидному антигену (VCA) вируса Эпштейна-Барр (Epstein - Barr virus) в крови</t>
  </si>
  <si>
    <t>Определение антител класса G (IgG) к ядерному антигену (NA) вируса Эпштейна-Барр (Epstein-Barr virus) в крови</t>
  </si>
  <si>
    <t>Определение антител класса G (IgG) к вирусу кори в крови</t>
  </si>
  <si>
    <t>Определение антител к бледной трепонеме (Treponema pallidum) в крови</t>
  </si>
  <si>
    <t>Определение антител класса G (IgG) к токсоплазме (Toxoplasma gondii) в крови</t>
  </si>
  <si>
    <t>Кольпоскопия</t>
  </si>
  <si>
    <t>A12.09.001.004</t>
  </si>
  <si>
    <t>A06.09.007.002</t>
  </si>
  <si>
    <t>A06.04.010</t>
  </si>
  <si>
    <t>A06.03.013</t>
  </si>
  <si>
    <t xml:space="preserve">Прием (осмотр, консультация) врача-акушера-гинеколога </t>
  </si>
  <si>
    <t>Прием (осмотр, консультация) врача-акушера-гинеколога повторный</t>
  </si>
  <si>
    <t>Прием (осмотр, консультация) врача-оториноларинголога первичный</t>
  </si>
  <si>
    <t>B01.047.001</t>
  </si>
  <si>
    <t>Дистанционное наблюдение за функциональными показателями внешнего дыхания</t>
  </si>
  <si>
    <t>Эхокардиография</t>
  </si>
  <si>
    <t>Рентгенография легких цифровая</t>
  </si>
  <si>
    <t>Рентгенография грудного отдела позвоночника</t>
  </si>
  <si>
    <t>Описание и интерпретация рентгенографических изображений</t>
  </si>
  <si>
    <t>Ультразвуковое исследование молочных желез</t>
  </si>
  <si>
    <t>Ультразвуковое исследование органов брюшной полости (комплексное)</t>
  </si>
  <si>
    <t>Ультразвуковое исследование желчного пузыря и протоков</t>
  </si>
  <si>
    <t>Ультразвуковое исследование селезенки</t>
  </si>
  <si>
    <t>Ультразвуковое исследование щитовидной железы и паращитовидных желез</t>
  </si>
  <si>
    <t>Ультразвуковое исследование предстательной железы</t>
  </si>
  <si>
    <t>Ультразвуковое исследование мочевого пузыря</t>
  </si>
  <si>
    <t>Ультразвуковое исследование органов малого таза (комплексное)</t>
  </si>
  <si>
    <t>Ультразвуковое исследование почек и надпочечников</t>
  </si>
  <si>
    <t>Ультразвуковое исследование сустава  (крупных суставов) (пара)</t>
  </si>
  <si>
    <t>Ультразвуковое исследование сустава  ( мелких суставов) (кисти или стопы)</t>
  </si>
  <si>
    <t>Ультразвуковое исследование печени</t>
  </si>
  <si>
    <t xml:space="preserve">  A04.15.001</t>
  </si>
  <si>
    <t>Ультразвуковое исследование поджелудочной железы</t>
  </si>
  <si>
    <t>A05.10.006</t>
  </si>
  <si>
    <t>A05.10.004</t>
  </si>
  <si>
    <t>Расшифровка, описание и интерпретация электрокардиографических данных</t>
  </si>
  <si>
    <t>2.1.1.1</t>
  </si>
  <si>
    <t>Регистрация электрокардиограммы</t>
  </si>
  <si>
    <t>A09.05.014</t>
  </si>
  <si>
    <t>Определение соотношения белковых фракций методом электрофореза</t>
  </si>
  <si>
    <t>Исследование железосвязывающей способности сыворотки</t>
  </si>
  <si>
    <t>Мониторирование электрокардиографических данных (вариабельность ритма сердца)</t>
  </si>
  <si>
    <t>Компьютерная реовазография ( верхние конечности)</t>
  </si>
  <si>
    <t>Компьютерная реовазография ( нижние конечности)</t>
  </si>
  <si>
    <t>Реоэнцефалография</t>
  </si>
  <si>
    <t>Суточное мониторирование артериального давления</t>
  </si>
  <si>
    <t>Холтеровское мониторирование сердечного ритма</t>
  </si>
  <si>
    <t>Топография позвоночника компьютерная оптическая</t>
  </si>
  <si>
    <t>Плантография (получения графического "отпечатка" подошвенной поверхности стопы)</t>
  </si>
  <si>
    <t>Электронейромиография стимуляционная одного нерва</t>
  </si>
  <si>
    <r>
      <t>Проведение экспертизы (исследования) состояния здоровья в отношении живых лиц (медицинское освидетельствование на наличие медицинских противопоказаний к управлению транспортным средством</t>
    </r>
    <r>
      <rPr>
        <sz val="12"/>
        <rFont val="Arial"/>
        <family val="2"/>
        <charset val="204"/>
      </rPr>
      <t xml:space="preserve">  </t>
    </r>
    <r>
      <rPr>
        <sz val="12"/>
        <rFont val="Arial Narrow"/>
        <family val="2"/>
        <charset val="204"/>
      </rPr>
      <t>"А", "В","ВЕ", "М","А1", "В1".</t>
    </r>
    <r>
      <rPr>
        <sz val="12"/>
        <rFont val="Arial"/>
        <family val="2"/>
        <charset val="204"/>
      </rPr>
      <t xml:space="preserve">  </t>
    </r>
    <r>
      <rPr>
        <b/>
        <u/>
        <sz val="12"/>
        <rFont val="Arial"/>
        <family val="2"/>
        <charset val="204"/>
      </rPr>
      <t xml:space="preserve">  </t>
    </r>
    <r>
      <rPr>
        <b/>
        <i/>
        <u/>
        <sz val="10"/>
        <rFont val="Arial"/>
        <family val="2"/>
        <charset val="204"/>
      </rPr>
      <t xml:space="preserve">для мужчин </t>
    </r>
    <r>
      <rPr>
        <sz val="10"/>
        <rFont val="Arial"/>
        <family val="2"/>
        <charset val="204"/>
      </rPr>
      <t>(осмотр терапевта, офтальмолога,  ЭКГ)</t>
    </r>
  </si>
  <si>
    <t>A21.01.003.001</t>
  </si>
  <si>
    <t>A21.03.002.005</t>
  </si>
  <si>
    <t>A21.03.002.004</t>
  </si>
  <si>
    <t>A21.01.009</t>
  </si>
  <si>
    <t>A21.01.004</t>
  </si>
  <si>
    <t>Массаж воротниковой области /1,5 ед./</t>
  </si>
  <si>
    <t>Массаж шейно-грудного отдела позвоночника /1,5 ед./</t>
  </si>
  <si>
    <t>Массаж пояснично-крестцового отдела позвоночника /1,5 ед./</t>
  </si>
  <si>
    <t>Массаж верхней конечности медицинский /1,5 ед./</t>
  </si>
  <si>
    <t>Массаж нижней конечности медицинский /1,5 ед./</t>
  </si>
  <si>
    <r>
      <t xml:space="preserve">Проведение экспертизы (исследования) состояния здоровья в отношении живых лиц (медицинская комиссия для получения лицензии на оружие  </t>
    </r>
    <r>
      <rPr>
        <i/>
        <sz val="10"/>
        <rFont val="Arial"/>
        <family val="2"/>
        <charset val="204"/>
      </rPr>
      <t>(консультация психиатра, нарколога  проводится по месту жительства)</t>
    </r>
  </si>
  <si>
    <r>
      <t>Проведение экспертизы (исследования) состояния здоровья в отношении живых лиц (медицинское освидетельствование на наличие медицинских противопоказаний к управлению транспортным средством</t>
    </r>
    <r>
      <rPr>
        <sz val="12"/>
        <rFont val="Arial"/>
        <family val="2"/>
        <charset val="204"/>
      </rPr>
      <t xml:space="preserve">  </t>
    </r>
    <r>
      <rPr>
        <sz val="12"/>
        <rFont val="Arial Narrow"/>
        <family val="2"/>
        <charset val="204"/>
      </rPr>
      <t xml:space="preserve">"А", "В","ВЕ", "М","А1", "В1". </t>
    </r>
    <r>
      <rPr>
        <sz val="12"/>
        <rFont val="Arial"/>
        <family val="2"/>
        <charset val="204"/>
      </rPr>
      <t xml:space="preserve">   </t>
    </r>
    <r>
      <rPr>
        <b/>
        <i/>
        <u/>
        <sz val="10"/>
        <rFont val="Arial"/>
        <family val="2"/>
        <charset val="204"/>
      </rPr>
      <t>для женщин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(осмотр терапевта, офтальмолога,  ЭКГ)</t>
    </r>
  </si>
  <si>
    <t>Прием (осмотр, консультация) врача-терапевта первичный(оформление санатрно-курортной карты для детей: /ОАК, ОАМ,исследование кала на простейшие и яйца гельминтов, анализ на энтеробиоз ,консультация педиатра или узкого специалиста/)</t>
  </si>
  <si>
    <t xml:space="preserve"> Прием (осмотр, консультация) врача-терапевта первичный (оформление санатрно-курортной карты для взрослых: /ОАК, ОАМ,  сахар крови, ЭКГ, консультация терапевта или узкого специалиста/0</t>
  </si>
  <si>
    <t>Цитологическое исследование микропрепарата тканей влагалища (с окраской по Лейшману)</t>
  </si>
  <si>
    <t>Цитологическое исследование микропрепарата цервикального канала  (с окраской по Лейшману)</t>
  </si>
  <si>
    <t>A08.20.013</t>
  </si>
  <si>
    <t>Цитологическое исследование микропрепарата тканей матки (с окраской по Лейшману)</t>
  </si>
  <si>
    <t xml:space="preserve"> A08.20.012</t>
  </si>
  <si>
    <t>Микроскопическое исследование влагалищных мазков (взятие мазка (соскоба) из урогенитального тракта)</t>
  </si>
  <si>
    <t>Цитологическое исследование микропрепарата тканей влагалища (с окраской по Папаниколау )</t>
  </si>
  <si>
    <t>Микроскопическое исследование влагалищных мазков (общеклиническое исследование отделяемого мочеполовых органов (клеточный состав, микрофлора)</t>
  </si>
  <si>
    <t>Цитологическое исследование микропрепарата цервикального канала  (с окраской по Папаниколау )</t>
  </si>
  <si>
    <t>Цитологическое исследование микропрепарата цервикального канала (исследование мазков (соскобов) цервикального канала методом жидкостной цитологии - окрашивание по Папаниколау (Pap-тест)</t>
  </si>
  <si>
    <t>Цитологическое исследование микропрепарата шейки матки (исследование мазков (соскобов)  с поверхности шейки матки (наружного маточного зева) методом жидкостной цитологии - окрашивание по Папаниколау (Pap-тест)</t>
  </si>
  <si>
    <t>Цитологическое исследование микропрепарата шейки матки  (с окраской по Папаниколау )</t>
  </si>
  <si>
    <t>A21.03.007</t>
  </si>
  <si>
    <t>A26.06.056.001.06</t>
  </si>
  <si>
    <t>Количественное определение антител (включая IgG)к рецептор-связывающему домену (RBD) шиповидного S-белка коронавируса SARS-CoV-2. Результат 20.1*BAU/ml.</t>
  </si>
  <si>
    <t>Определение РНК коронавирусов 229E, OC43, NL63, HKUI (Human Coronavirus) в мазках со слизистой оболочки носоглотки методом ПЦР</t>
  </si>
  <si>
    <t>A26.06.056.001.04</t>
  </si>
  <si>
    <t>Определение антител класса G (IgG) к коронавирусу COVID-19 (SARS-CoV-2) иммуноферментным методом (ИФА) в крови.</t>
  </si>
  <si>
    <t>A11.12.009.012</t>
  </si>
  <si>
    <t>Взятие крови из периферической вены на исследование антител к COVID-19.</t>
  </si>
  <si>
    <t>Внутривенное введение лекарственных препаратов</t>
  </si>
  <si>
    <t>Непрерывное внутривенное введение лекарственных препаратов</t>
  </si>
  <si>
    <t>Внутримышечное введение лекарственных препаратов</t>
  </si>
  <si>
    <t>Подкожное введение лекарственных препаратов</t>
  </si>
  <si>
    <t>B01.047.002</t>
  </si>
  <si>
    <t>B01.015.001</t>
  </si>
  <si>
    <t>B01.015.002</t>
  </si>
  <si>
    <t>B01.022.001</t>
  </si>
  <si>
    <t>B01.022.002</t>
  </si>
  <si>
    <t>B01.023.001</t>
  </si>
  <si>
    <t>B01.023.002</t>
  </si>
  <si>
    <t>B01.031.001</t>
  </si>
  <si>
    <t>B01.031.002</t>
  </si>
  <si>
    <t>B01.037.001</t>
  </si>
  <si>
    <t>B01.037.002</t>
  </si>
  <si>
    <t>B01.041.001</t>
  </si>
  <si>
    <t>B01.041.002</t>
  </si>
  <si>
    <t>B01.050.001</t>
  </si>
  <si>
    <t>B01.050.002</t>
  </si>
  <si>
    <t>B01.058.001</t>
  </si>
  <si>
    <t>B01.058.002</t>
  </si>
  <si>
    <t>B01.020.001</t>
  </si>
  <si>
    <t>B01.020.002</t>
  </si>
  <si>
    <t>B01.033.001</t>
  </si>
  <si>
    <t>B01.033.002</t>
  </si>
  <si>
    <t>Прием (осмотр, консультация) врача-терапевта первичный</t>
  </si>
  <si>
    <t xml:space="preserve">Прием (осмотр, консультация) врача-терапевта повторный   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</si>
  <si>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</si>
  <si>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</si>
  <si>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Прием (осмотр, консультация) врача мануальной терапии повторный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</si>
  <si>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</si>
  <si>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</si>
  <si>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Прием (осмотр, консультация) врача-педиатра первичный</t>
  </si>
  <si>
    <t>Прием (осмотр, консультация) врача-педиатра повторный</t>
  </si>
  <si>
    <t>Прием (осмотр, консультация) врача-пульмонолога первичный</t>
  </si>
  <si>
    <t>Прием (осмотр, консультация) врача-пульмонолога повторный</t>
  </si>
  <si>
    <t>Прием (осмотр, консультация) врача-рефлексотерапевта первичный</t>
  </si>
  <si>
    <t>Прием (осмотр, консультация) врача-рефлексотерапевта повторный</t>
  </si>
  <si>
    <t>Прием (осмотр, консультация) врача-травматолога-ортопеда первичный</t>
  </si>
  <si>
    <t>Прием (осмотр, консультация) врача-травматолога-ортопеда повторный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</si>
  <si>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</si>
  <si>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</si>
  <si>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Прием (осмотр, консультация) врача по лечебной физкультуре</t>
  </si>
  <si>
    <t>Прием (осмотр, консультация) врача по спортивной медицине</t>
  </si>
  <si>
    <t>Прием (осмотр, консультация) врача-профпатолога первичный</t>
  </si>
  <si>
    <t>Прием (осмотр, консультация) врача-профпатолога повторный</t>
  </si>
  <si>
    <t>Прием (осмотр, консультация) врача мануальной терапии первичный</t>
  </si>
  <si>
    <t>1.2</t>
  </si>
  <si>
    <t>1.6</t>
  </si>
  <si>
    <t>1.7</t>
  </si>
  <si>
    <t>1.16</t>
  </si>
  <si>
    <t>1.17</t>
  </si>
  <si>
    <t>1.18</t>
  </si>
  <si>
    <t>1.19</t>
  </si>
  <si>
    <t>1.21</t>
  </si>
  <si>
    <t>1.22</t>
  </si>
  <si>
    <t>1.23</t>
  </si>
  <si>
    <t>1.24</t>
  </si>
  <si>
    <t>1.25</t>
  </si>
  <si>
    <t>Определение антигена вируса клещевого энцефалита в крови</t>
  </si>
  <si>
    <t>Дифференцированный подсчет лейкоцитов (лейкоцитарная формула)</t>
  </si>
  <si>
    <t>Непрерывное внутривенное введение лекарственных препаратов (внутривенное капельное введение раствора актовегина 5 мл)</t>
  </si>
  <si>
    <t xml:space="preserve">Непрерывное внутривенное введение лекарственных препаратов (внутривенное капельное введение раствора актовегина  10 мл)   </t>
  </si>
  <si>
    <t>Непрерывное внутривенное введение лекарственных препаратов (Внутривенное струйное  введение актовегина)</t>
  </si>
  <si>
    <t>Непрерывное внутривенное введение лекарственных препаратов (внутривенное струйное введение эссенциале на аутокрови)</t>
  </si>
  <si>
    <t>Непрерывное внутривенное введение лекарственных препаратов (внутривенное капельное введение эссенциале)</t>
  </si>
  <si>
    <t>Непрерывное внутривенное введение лекарственных препаратов (внутривенное струйное введение пирацетама)</t>
  </si>
  <si>
    <t>Непрерывное внутривенное введение лекарственных препаратов (внутривенное капельное введение пирацетама)</t>
  </si>
  <si>
    <t>Непрерывное внутривенное введение лекарственных препаратов (внутривенное струйное введение рибоксина)</t>
  </si>
  <si>
    <t>Непрерывное внутривенное введение лекарственных препаратов (внутривенное капельное введение рибоксина)</t>
  </si>
  <si>
    <t>Непрерывное внутривенное введение лекарственных препаратов (внутривенное струйное введение мексидола)</t>
  </si>
  <si>
    <t>Непрерывное внутривенное введение лекарственных препаратов (внутривенное капельное введение мексидола)</t>
  </si>
  <si>
    <t>A18.05.019</t>
  </si>
  <si>
    <t>A17.24.002</t>
  </si>
  <si>
    <t>A17.24.004</t>
  </si>
  <si>
    <t>Дарсонвализация местная при заболеваниях периферической нервной системы</t>
  </si>
  <si>
    <t>A22.02.001</t>
  </si>
  <si>
    <t>A22.04.003</t>
  </si>
  <si>
    <t>A22.12.001</t>
  </si>
  <si>
    <t>A17.30.027</t>
  </si>
  <si>
    <t>A22.14.003</t>
  </si>
  <si>
    <t xml:space="preserve"> A17.01.013 </t>
  </si>
  <si>
    <t>A17.03.003 </t>
  </si>
  <si>
    <t>A17.13.002 </t>
  </si>
  <si>
    <t>A17.24.007</t>
  </si>
  <si>
    <t>A17.10.001.001</t>
  </si>
  <si>
    <t>Воздействие синусоидальными модулированными токами (СМТ-терапия) при патологии сердца и перикарда</t>
  </si>
  <si>
    <t>A17.30.024.002</t>
  </si>
  <si>
    <t>A22.08.002</t>
  </si>
  <si>
    <t>A22.12.002</t>
  </si>
  <si>
    <t>A22.14.002 </t>
  </si>
  <si>
    <t>A22.16.002 </t>
  </si>
  <si>
    <t xml:space="preserve"> A22.24.002</t>
  </si>
  <si>
    <t xml:space="preserve">A22.28.003 </t>
  </si>
  <si>
    <t>A17.13.003</t>
  </si>
  <si>
    <t>A22.07.005</t>
  </si>
  <si>
    <t>A22.27.001</t>
  </si>
  <si>
    <t xml:space="preserve">A22.04.004 </t>
  </si>
  <si>
    <t xml:space="preserve">A22.02.002 </t>
  </si>
  <si>
    <t>A22.08.005</t>
  </si>
  <si>
    <t>A22.09.008 </t>
  </si>
  <si>
    <t>A22.28.013</t>
  </si>
  <si>
    <t>A22.01.001.001</t>
  </si>
  <si>
    <t>A22.04.002.001 </t>
  </si>
  <si>
    <t>A22.12.002.002</t>
  </si>
  <si>
    <t xml:space="preserve"> Ультрафонофорез лекарственный при заболеваниях крупных кровеносных сосудов</t>
  </si>
  <si>
    <t>A22.14.002.001 </t>
  </si>
  <si>
    <t>A22.16.002.001 </t>
  </si>
  <si>
    <t>A22.23.003.001 </t>
  </si>
  <si>
    <t xml:space="preserve">A22.24.002.001 </t>
  </si>
  <si>
    <t xml:space="preserve">A17.03.001 </t>
  </si>
  <si>
    <t>A17.04.001</t>
  </si>
  <si>
    <t xml:space="preserve">A17.05.002 </t>
  </si>
  <si>
    <t>Электрофорез лекарственных препаратов при заболеваниях системы органов кроветворения и крови</t>
  </si>
  <si>
    <t>A17.08.001 </t>
  </si>
  <si>
    <t>A17.09.001</t>
  </si>
  <si>
    <t>A17.13.001</t>
  </si>
  <si>
    <t>Электрофорез лекарственных препаратов при нарушениях микроциркуляции</t>
  </si>
  <si>
    <t>A17.23.001</t>
  </si>
  <si>
    <t>A17.24.005</t>
  </si>
  <si>
    <t>A17.25.001 </t>
  </si>
  <si>
    <t>A17.08.001.001 </t>
  </si>
  <si>
    <t xml:space="preserve"> A17.30.006 </t>
  </si>
  <si>
    <t xml:space="preserve">A17.26.002 </t>
  </si>
  <si>
    <t xml:space="preserve">A22.26.012 </t>
  </si>
  <si>
    <t>A17.28.004</t>
  </si>
  <si>
    <t>A17.24.001</t>
  </si>
  <si>
    <t>A22.30.015</t>
  </si>
  <si>
    <t>A17.30.025</t>
  </si>
  <si>
    <t>A17.30.006</t>
  </si>
  <si>
    <t>A17.02.001</t>
  </si>
  <si>
    <t>A17.03.007</t>
  </si>
  <si>
    <t>A17.30.016</t>
  </si>
  <si>
    <t>A17.30.020</t>
  </si>
  <si>
    <t>A05.23.006</t>
  </si>
  <si>
    <t>Низкоинтенсивная лазеротерапия (внутривенное облучение крови) (ВЛОК на аппарате «Матрикс»)</t>
  </si>
  <si>
    <t>Гальванизация при заболеваниях периферической нервной системы.</t>
  </si>
  <si>
    <t>Воздействие низкоинтенсивным лазерным излучением при заболеваниях мышц (Лазеротерапия)</t>
  </si>
  <si>
    <t>Воздействие низкоинтенсивным лазерным излучением при заболеваниях суставов (Лазеротерапия)</t>
  </si>
  <si>
    <t>Воздействие низкоинтенсивным лазерным излучением при заболеваниях крупных кровеносных сосудов (Лазеротерапия)</t>
  </si>
  <si>
    <t>Лазерофорез (Лазеротерапия)</t>
  </si>
  <si>
    <t>Воздействие низкоинтенсивным лазерным излучением при заболеваниях печени и желчевыводящих путей (Лазеротерапия)</t>
  </si>
  <si>
    <t>Воздействие магнитными полями при нарушениях микроциркуляции (Общая магнитотерапия)</t>
  </si>
  <si>
    <t>Воздействие магнитными полями (Магнитотерапия на аппарате «Магнитер» /1сеанс)</t>
  </si>
  <si>
    <t>Воздействие поляризованным светом (Поляризованная светотерапия ("Биоптрон")</t>
  </si>
  <si>
    <t xml:space="preserve">Воздействие синусоидальными модулированными токами (СМТ-терапия) при заболеваниях кожи и подкожно-жировой клетчатки (СМТ, СМТ-форез) </t>
  </si>
  <si>
    <t>Воздействие синусоидальными модулированными токами (СМТ-терапия) при костной патологии (СМТ, СМТ-форез)</t>
  </si>
  <si>
    <t>Воздействие синусоидальными модулированными токами (СМТ-терапия) при нарушениях микроциркуляции (СМТ, СМТ-форез)</t>
  </si>
  <si>
    <t>Воздействие синусоидальными модулированными токами (СМТ-терапия) при заболеваниях периферической нервной системы (СМТ, СМТ-форез)</t>
  </si>
  <si>
    <t>Воздействие электрическим полем ультравысокой частоты (ЭП УВЧ)</t>
  </si>
  <si>
    <t>Ультразвуковое лечение кожи</t>
  </si>
  <si>
    <t>Воздействие ультразвуком при заболеваниях верхних дыхательных путей</t>
  </si>
  <si>
    <t>Воздействие ультразвуком при заболеваниях крупных кровеносных сосудов</t>
  </si>
  <si>
    <t>Воздействие ультразвуком при заболеваниях печени и желчевыводящих путей</t>
  </si>
  <si>
    <t>Воздействие ультразвуком при заболеваниях пищевода, желудка, двенадцатиперстной кишки</t>
  </si>
  <si>
    <t>Воздействие ультразвуковое при заболеваниях периферической нервной системы</t>
  </si>
  <si>
    <t>Воздействие ультразвуковое при заболеваниях почек и мочевыделительного тракта</t>
  </si>
  <si>
    <t>Воздействие токами надтональной частоты (ультратонотерапия) при нарушениях микро циркуляции (Ультратонотерапия на аппарате "Ультратон")</t>
  </si>
  <si>
    <t>Ультрафиолетовое облучение ротоглотки</t>
  </si>
  <si>
    <t>Ультрафиолетовое облучение слизистой носа</t>
  </si>
  <si>
    <t>Ультрафиолетовое облучение кожи</t>
  </si>
  <si>
    <t>Ультрафиолетовое облучение при заболеваниях суставов</t>
  </si>
  <si>
    <t>Электрофорез лекарственных препаратов при костной патологии</t>
  </si>
  <si>
    <t>Электрофорез лекарственных препаратов при заболеваниях суставов</t>
  </si>
  <si>
    <t>Электрофорез лекарственных препаратов при заболеваниях верхних дыхательных путей</t>
  </si>
  <si>
    <t>Электрофорез лекарственных препаратов при патологии легких</t>
  </si>
  <si>
    <t>Электрофорез лекарственных препаратов при заболеваниях центральной нервной системы и головного мозга</t>
  </si>
  <si>
    <t>Электрофорез лекарственных препаратов при заболеваниях периферической нервной системы</t>
  </si>
  <si>
    <t>Внутриушной электрофорез лекарственных препаратов при заболеваниях органа слуха</t>
  </si>
  <si>
    <t>Электрофорез лекарственных препаратов эндоназальный</t>
  </si>
  <si>
    <t>Чрескожная короткоимпульсная электростимуляция (ЧЭНС) (Электростатический  массаж на аппарате "Хивамат")</t>
  </si>
  <si>
    <t xml:space="preserve"> Лазерстимуляция сетчатки (Лазерная фотостимуляция с аппарата «Рубин»)</t>
  </si>
  <si>
    <t>Низкочастотная магнитотерапия на орган зрения (Магнитотерапия с аппарата «АМО-АТОС»)</t>
  </si>
  <si>
    <t>Низкочастотная магнитотерапия на орган зрения (Магнитотерапия с аппарата «АМО-АТОС» с приставкой «Амблио»)</t>
  </si>
  <si>
    <t>Лазерстимуляция сетчатки (Магнитотерапия с аппарата «АМО-АТОС» с приставкой «Ласт-01»)</t>
  </si>
  <si>
    <t>Высокочастотная магнитотерапия - индуктотермия при заболеваниях почек и мочевыделительного тракта (Экстракорпоральная магнитная стимуляция нервно-мышечного аппарата тазового дна на аппарате "АВАНТРОН")</t>
  </si>
  <si>
    <t>Чрескожная электронейростимуляция при заболеваниях периферической нервной системы (Электронейростимуляция сосудов на аппарате "BodyDrain")</t>
  </si>
  <si>
    <t>Ударно-волновая терапия  (на аппарате "WellWave")</t>
  </si>
  <si>
    <t>Общая магнитотерапия (Общая магнитотерапия на аппарате "Мультимаг")</t>
  </si>
  <si>
    <t>Чрескожная короткоимпульсная электростимуляция (ЧЭНС) (Микрополяризация)</t>
  </si>
  <si>
    <t>Электростимуляция мышц (Электростимуляция на аппарате COMPEX Mi Sport)</t>
  </si>
  <si>
    <t>Воздействие магнитными полями при костной патологии  (Магнитотерапия на аппарате "Полюс-101")(1 сеанс)</t>
  </si>
  <si>
    <t>Воздействие высокочастотными электромагнитными полями (индуктотермия). (Магнитная стимуляция на аппарате "Нейро-МС/Д")</t>
  </si>
  <si>
    <t>Воздействие сверхвысокочастотным электромагнитным полем  (Микроволновая терапия на аппарате "PHYSIOTHERM" )</t>
  </si>
  <si>
    <t xml:space="preserve"> Лазерстимуляция сетчатки (Лазеростимуляция с аппарата «Ласт-01»)</t>
  </si>
  <si>
    <t xml:space="preserve">Лекарственный ультрафонофорез при заболеваниях пищевода, желудка, двенадцатиперстной кишки </t>
  </si>
  <si>
    <t>Ультрафонофорез лекарственный при заболеваниях печени и желчевыводящих путей</t>
  </si>
  <si>
    <t xml:space="preserve">Лекарственный ультрафонофорез при заболеваниях центральной нервной системы и головного мозга </t>
  </si>
  <si>
    <t>Лекарственный ультрафонофорез при заболеваниях периферической нервной системы</t>
  </si>
  <si>
    <t xml:space="preserve">Ультрафонофорез лекарственный кожи </t>
  </si>
  <si>
    <t xml:space="preserve">Ультрафонофорез лекарственный при заболеваниях суставов </t>
  </si>
  <si>
    <t>Ультрафонофорез лекарственных препаратов при заболеваниях почек и мочевыделительного тракта</t>
  </si>
  <si>
    <t>Ультрафонофорез лекарственный при заболеваниях нижних дыхательных путей</t>
  </si>
  <si>
    <t xml:space="preserve">Ультрафонофорез лекарственный при заболеваниях верхних дыхательных путей </t>
  </si>
  <si>
    <t>Ультрафонофорез лекарственный</t>
  </si>
  <si>
    <t xml:space="preserve">Ультрафонофорез лекарственный при заболеваниях мышц </t>
  </si>
  <si>
    <t>Воздействие магнитными полями при нарушениях микроциркуляции (Магнитотерапия с аппарата «АМО-АТОС» с приставкой «Амблио» и «Рубин»)</t>
  </si>
  <si>
    <t>A20.30.036</t>
  </si>
  <si>
    <t>A20.30.038</t>
  </si>
  <si>
    <t>A20.30.037</t>
  </si>
  <si>
    <t>A17.30.023 </t>
  </si>
  <si>
    <t>Парафино-озокеритовая аппликация (Аппликации Фанго /1зона/)</t>
  </si>
  <si>
    <t>Наложение компресса на кожу (Аппликация бишофита /1зона/)</t>
  </si>
  <si>
    <t>Ванны воздушно-пузырьковые (жемчужные)</t>
  </si>
  <si>
    <r>
      <t xml:space="preserve">Ванны газовые (кислородные, </t>
    </r>
    <r>
      <rPr>
        <b/>
        <sz val="10"/>
        <rFont val="Arial"/>
        <family val="2"/>
        <charset val="204"/>
      </rPr>
      <t>углекислые</t>
    </r>
    <r>
      <rPr>
        <sz val="10"/>
        <rFont val="Arial"/>
        <family val="2"/>
        <charset val="204"/>
      </rPr>
      <t>, азотные)</t>
    </r>
  </si>
  <si>
    <t>Ванны местные (2-4-камерные) лечебные</t>
  </si>
  <si>
    <t>Душ лечебный (восходящий)</t>
  </si>
  <si>
    <t>Подводный душ-массаж лечебный</t>
  </si>
  <si>
    <t>Душ лечебный (циркулярный)</t>
  </si>
  <si>
    <t>Душ лечебный (душ Шарко)</t>
  </si>
  <si>
    <t xml:space="preserve">Гидроколоновоздействие при заболеваниях толстой кишки (Мониторная очистка кишечника) </t>
  </si>
  <si>
    <t>Ванны лекарственные лечебные  (скипидарная общая)</t>
  </si>
  <si>
    <t>Ванны лекарственные лечебные (ванна скипидарная местная)</t>
  </si>
  <si>
    <t>Подводное вытяжение позвоночника (подводное вытяжение позвоночника в ванне "Атланта")</t>
  </si>
  <si>
    <t>Душ лечебный (душ "Виши")</t>
  </si>
  <si>
    <t>Гидрокинезотерапия при травме позвоночника</t>
  </si>
  <si>
    <t>Сухая иммерсия (водно-иммерсионная ванна) (30 мин.)</t>
  </si>
  <si>
    <t>Сухая иммерсия (водно-иммерсионная ванна) (60 мин.)</t>
  </si>
  <si>
    <t>Парафино-озокеритовая аппликация (аппликация Фанго на лучезапястный/коленный/голеностопный сустав/1зона/)</t>
  </si>
  <si>
    <t>Наложение компресса на кожу (аппликация бишофита на лучезапястный/коленный/голеностопный сустав/1зона/)</t>
  </si>
  <si>
    <t>Гидрогальванические ванны камерные для конечностей (гидрогальваническая 4-х камерная ванна)</t>
  </si>
  <si>
    <t>Вакуумный массаж кожи (массаж вакуумный на аппарате Starvac SP original /1 зона/ (живот/бедра/спина/руки/ноги/шейно-воротниковая область)</t>
  </si>
  <si>
    <t>A21.03.002.006</t>
  </si>
  <si>
    <t>Термовибромассаж паравертебральных мышц (массаж вибрационный)</t>
  </si>
  <si>
    <t>Механотерапия (массаж на виброкресле /1 сеанс/)</t>
  </si>
  <si>
    <t>Массаж лица медицинский (классический)</t>
  </si>
  <si>
    <t>A17.30.010</t>
  </si>
  <si>
    <t>A17.30.009</t>
  </si>
  <si>
    <t>Вакуумное воздействие (эндомассаж и магнитотерапия на аппарате "MANTIS" (1 зона - 15 минут)</t>
  </si>
  <si>
    <t>Вакуумное воздействие (эндомассаж и магнитотерапия на аппарате "MANTIS" (моделирование контуров тела)</t>
  </si>
  <si>
    <t>Вакуумное воздействие (эндодермальный массаж лица на аппарате "MANTIS")</t>
  </si>
  <si>
    <t>Механотерапия  ("Аква-Спа")</t>
  </si>
  <si>
    <t>Баровоздействие - прессотерапия конечностей, пневмокомпрессия (лимфодренажный массаж на аппарате BTL-6000 Lymphastim Topline)</t>
  </si>
  <si>
    <t>A20.30.024.005</t>
  </si>
  <si>
    <t>Внутривенное капельное введение озонированного физиологического раствора</t>
  </si>
  <si>
    <t>Озонотерапия (большая аутогемаозонотерапия)</t>
  </si>
  <si>
    <t>Ректальные инсуффляции газовой озонокислородной смеси</t>
  </si>
  <si>
    <t>Малая аутогемоозонотерапия</t>
  </si>
  <si>
    <t>Озонотерапия (инсуфляция озоно-кислородной смесью 1 процедура (наружных слуховых проходов ,полостей носа и придаточных пазух)</t>
  </si>
  <si>
    <t>Наружное применение газовой озонокислородной смеси  (наружная газация озоном конечностей в пластиковых мешках)</t>
  </si>
  <si>
    <t>Озонотерапия (озонирование масла (масло пациента) 200 мл</t>
  </si>
  <si>
    <t>Озонотерапия (озонирование масла (масло учреждения) 100 мл</t>
  </si>
  <si>
    <r>
      <t xml:space="preserve">Подкожное введение газовой озонокислородной смеси (подкожное введение озона в биологически активные точки (шейный/грудной/поясничный отдел, тазобедренный сустав) </t>
    </r>
    <r>
      <rPr>
        <i/>
        <sz val="10"/>
        <rFont val="Arial"/>
        <family val="2"/>
        <charset val="204"/>
      </rPr>
      <t>/1 область/</t>
    </r>
    <r>
      <rPr>
        <i/>
        <sz val="10"/>
        <rFont val="Arial"/>
        <family val="2"/>
        <charset val="204"/>
      </rPr>
      <t xml:space="preserve">
</t>
    </r>
  </si>
  <si>
    <r>
      <t xml:space="preserve">Подкожное введение газовой озонокислородной смеси (подкожное введение озона в биологически активные точки вдоль всего позвоночника </t>
    </r>
    <r>
      <rPr>
        <i/>
        <sz val="10"/>
        <rFont val="Arial"/>
        <family val="2"/>
        <charset val="204"/>
      </rPr>
      <t>/1 область/)</t>
    </r>
  </si>
  <si>
    <r>
      <t xml:space="preserve">Подкожное введение газовой озонокислородной смеси (подкожное введение озона в биологически активные точки вокруг суставов </t>
    </r>
    <r>
      <rPr>
        <i/>
        <sz val="10"/>
        <rFont val="Arial"/>
        <family val="2"/>
        <charset val="204"/>
      </rPr>
      <t>/1 область/ (кроме тазобедренного)</t>
    </r>
  </si>
  <si>
    <t>A20.30.024.002</t>
  </si>
  <si>
    <t>Наружное и полостное применение озонированного физиологического раствора (орошение носа, глотки /1сеанс/)</t>
  </si>
  <si>
    <t>Удаление ушной серы (вымывание серных пробок с предварительной консультацией отоларинголога)</t>
  </si>
  <si>
    <t>Промывание лакун миндалин ("Тонзилор" с промыванием  миндалин озонированным физ.раствором  /1 сеанс/)</t>
  </si>
  <si>
    <t>Вдоль позвоночника/Воздействие лечебной грязью при заболеваниях костной системы (вдоль позвоночника)</t>
  </si>
  <si>
    <t>Воздействие лечебной грязью при заболеваниях костной системы (на грудной отдел позвоночника)</t>
  </si>
  <si>
    <t>Воздействие лечебной грязью при заболеваниях костной системы (на поясничный отдел позвоночника)</t>
  </si>
  <si>
    <t>Воздействие лечебной грязью при заболеваниях костной системы (на суставы  /1 зона/)</t>
  </si>
  <si>
    <t>Воздействие лечебной грязью при заболеваниях костной системы (на шейный отдел позвоночника)</t>
  </si>
  <si>
    <t xml:space="preserve">Воздействие лечебной грязью при заболеваниях костной системы (по типу "бабочки" на область носа) </t>
  </si>
  <si>
    <t>Воздействие лечебной грязью при заболеваниях костной системы (по типу "воротника")</t>
  </si>
  <si>
    <t>Воздействие лечебной грязью при заболеваниях костной системы (по типу "высоких перчаток")</t>
  </si>
  <si>
    <t>Воздействие лечебной грязью при заболеваниях костной системы (по типу "трусов")</t>
  </si>
  <si>
    <t>Воздействие лечебной грязью при заболеваниях костной системы (по типу "чулков")</t>
  </si>
  <si>
    <t>Воздействие лечебной грязью при заболеваниях костной системы (по типу "носков")</t>
  </si>
  <si>
    <t>Воздействие лечебной грязью при заболеваниях костной системы (по типу "перчаток")</t>
  </si>
  <si>
    <t>Внутримышечное введение лекарственных препаратов (внутримышечная инъкция гептрала)</t>
  </si>
  <si>
    <t>Подкожное введение лекарственных препаратов (подкожное введение углекислоты в биологически активные точки (шейный/грудной/поясничный отдел, тазобедренный сустав,парные мелкие суставы) /1 область/)</t>
  </si>
  <si>
    <t>Подкожное введение лекарственных препаратов (подкожное введение углекислоты в биологически активные точки вдоль всего позвоночника/1 область/)</t>
  </si>
  <si>
    <t>Общий массаж медицинский (массаж лечебный классический) /1единица/</t>
  </si>
  <si>
    <t>Иммунохроматографическое экспресс-исследование носоглоточного мазка на вирус гриппа A (экспресс-тест для обнаружения АНТИГЕНА вируса CARS-CoV-2 в мазках из носоглотки методом иммунохроматографического анализа (COVID-19 Ag Respi-Strip)</t>
  </si>
  <si>
    <t>A26.08.072</t>
  </si>
  <si>
    <t>Общий массаж медицинский (массаж антицеллюлитный ручной /1 "этаж"/)</t>
  </si>
  <si>
    <t>3.5.26</t>
  </si>
  <si>
    <t>A19.30.009</t>
  </si>
  <si>
    <t>A17.26.003</t>
  </si>
  <si>
    <t>A11.09.007.001</t>
  </si>
  <si>
    <t>A19.30.012 </t>
  </si>
  <si>
    <t>A24.01.005.003 </t>
  </si>
  <si>
    <t>A19.30.008 </t>
  </si>
  <si>
    <r>
      <t xml:space="preserve">Электростимуляция зрительного нерва (ДЭНС- терапия (глазная) </t>
    </r>
    <r>
      <rPr>
        <i/>
        <sz val="10"/>
        <rFont val="Arial"/>
        <family val="2"/>
        <charset val="204"/>
      </rPr>
      <t/>
    </r>
  </si>
  <si>
    <t>Ингаляторное введение лекарственных препаратов через небулайзер (ингаляция)</t>
  </si>
  <si>
    <t>Термовоздействие (кедровая бочка  /1 сеанс/ )</t>
  </si>
  <si>
    <t xml:space="preserve">Криотерапия локальная (локальная воздушная криотерапия (КриоДжет)  /1зона - 5минут/) </t>
  </si>
  <si>
    <t>Услуги по лечебной физкультуре и спортивной медицине (скандинавская ходьба)</t>
  </si>
  <si>
    <t>Лечебное плавание в бассейне (60 минут)</t>
  </si>
  <si>
    <t>Групповая психотерапия (релаксация /1сеанс/)</t>
  </si>
  <si>
    <t>A20.30.026.001</t>
  </si>
  <si>
    <t>Оксигенотерапия энтеральная (кислородный коктейль)</t>
  </si>
  <si>
    <t>A16.14.007 </t>
  </si>
  <si>
    <t>Услуги по лечебной физкультуре и спортивной медицине (тренажерный зал /60 минут/)</t>
  </si>
  <si>
    <t>Дренирование желчного пузыря (тюбаж)</t>
  </si>
  <si>
    <t>Групповая психотерапия ( по Эриксону)</t>
  </si>
  <si>
    <t>Гипербарическая оксигенация при заболеваниях периферической нервной системы (1сеанс)</t>
  </si>
  <si>
    <t>Воздействие излучением видимого диапазона через зрительный анализатор (цветоимпульсная терапия)</t>
  </si>
  <si>
    <t>A19.24.001.004</t>
  </si>
  <si>
    <t>A19.24.001.003 </t>
  </si>
  <si>
    <t>A19.24.001.014</t>
  </si>
  <si>
    <t>A19.30.011</t>
  </si>
  <si>
    <t>A19.30.013</t>
  </si>
  <si>
    <t>A19.03.002.002 </t>
  </si>
  <si>
    <t>Роботизированная механотерапия при заболеваниях периферической нервной системы (кинезотерапия на аппарате Артромот (для коленного сустава)</t>
  </si>
  <si>
    <t>Роботизированная механотерапия при заболеваниях периферической нервной системы (кинезотерапия на аппарате Артромот (для кисти и пальцев)</t>
  </si>
  <si>
    <t>Тренировка с биологической обратной связью по опорной реакции при заболеваниях периферической нервной системы (кинезотерапия на аппарате KOBS платформа)</t>
  </si>
  <si>
    <t>Тренировка с биологической обратной связью по опорной реакции (кинезотерапия на системе БОС-кинезис)</t>
  </si>
  <si>
    <t>Имитация ходьбы со стабилизацией (терапия на имитаторе опорной нагрузки подошвенный "Корвит")</t>
  </si>
  <si>
    <t>Тракционное вытяжение позвоночника (вытяжение позвоночника на аппарате "Robotic TT")</t>
  </si>
  <si>
    <t>Групповое занятие лечебной физкультурой при заболеваниях позвоночника (психофизический тренинг)</t>
  </si>
  <si>
    <t>Услуги по лечебной физкультуре и спортивной медицине (дорожка беговая ERGO-FIT 4000)</t>
  </si>
  <si>
    <t>Велоэргометрия (на тренажере ERGO-FIT 4000)</t>
  </si>
  <si>
    <t>Постановка очистительной клизмы</t>
  </si>
  <si>
    <t>A19.03.002.001</t>
  </si>
  <si>
    <t>A19.03.004.001 </t>
  </si>
  <si>
    <t>Роботизированная механотерапия при заболеваниях периферической нервной системы (кинезотерапия на аппарате Артромот (для голеностопного сустава)</t>
  </si>
  <si>
    <t>A19.23.003 </t>
  </si>
  <si>
    <t>B05.023.005</t>
  </si>
  <si>
    <t>B05.023.002</t>
  </si>
  <si>
    <t>Коррекция нарушения двигательной функции при помощи биологической обратной связи (кинезотерапия на аппарате Habilect)</t>
  </si>
  <si>
    <t xml:space="preserve"> Мануальная терапия при заболеваниях костной системы</t>
  </si>
  <si>
    <t>Услуги по медицинской реабилитации пациента с заболеваниями нервной системы ("Регент" костюм эластичный с нагрузочными элементами)</t>
  </si>
  <si>
    <r>
      <t>Услуги по медицинской реабилитации детей с нейро-ортопедической патологией методами лечебного тейпирования (кинезиотейпирование /1 аппликация/</t>
    </r>
    <r>
      <rPr>
        <b/>
        <sz val="10"/>
        <rFont val="Arial"/>
        <family val="2"/>
        <charset val="204"/>
      </rPr>
      <t>взрослый</t>
    </r>
    <r>
      <rPr>
        <sz val="10"/>
        <rFont val="Arial"/>
        <family val="2"/>
        <charset val="204"/>
      </rPr>
      <t xml:space="preserve">) </t>
    </r>
  </si>
  <si>
    <r>
      <t>Услуги по медицинской реабилитации детей с нейро-ортопедической патологией методами лечебного тейпирования (кинезиотейпирование /1 аппликация/</t>
    </r>
    <r>
      <rPr>
        <b/>
        <sz val="10"/>
        <rFont val="Arial"/>
        <family val="2"/>
        <charset val="204"/>
      </rPr>
      <t>ребёнок</t>
    </r>
    <r>
      <rPr>
        <sz val="10"/>
        <rFont val="Arial"/>
        <family val="2"/>
        <charset val="204"/>
      </rPr>
      <t>)</t>
    </r>
  </si>
  <si>
    <t>платных  медицинских   услуг</t>
  </si>
  <si>
    <t>Рефлексотерапия при заболеваниях костной системы (иглорефлексотерапия)</t>
  </si>
  <si>
    <t>A21.03.003</t>
  </si>
  <si>
    <t xml:space="preserve">Воздействие парафином на кисти или стопы (парафиновая ванночка) </t>
  </si>
  <si>
    <t>A19.30.007</t>
  </si>
  <si>
    <t>6.52</t>
  </si>
  <si>
    <t>6.53</t>
  </si>
  <si>
    <t>Лечебная физкультура с использованием тренажера ("Лыжи (ролики) мечты")</t>
  </si>
  <si>
    <t>3.1.3.4</t>
  </si>
  <si>
    <t>3.1.4.1</t>
  </si>
  <si>
    <t>3.1.4.2</t>
  </si>
  <si>
    <t>3.1.4.3</t>
  </si>
  <si>
    <t>3.1.4.4</t>
  </si>
  <si>
    <t>3.1.11.1</t>
  </si>
  <si>
    <t>3.1.11.2</t>
  </si>
  <si>
    <t>3.1.11.3</t>
  </si>
  <si>
    <t>3.1.11.4</t>
  </si>
  <si>
    <t>3.1.11.5</t>
  </si>
  <si>
    <t>3.1.15.1</t>
  </si>
  <si>
    <t>3.1.15.2</t>
  </si>
  <si>
    <r>
      <t>Электрофорез синусоидальными модулированными токами (</t>
    </r>
    <r>
      <rPr>
        <i/>
        <sz val="10"/>
        <color rgb="FFFF0000"/>
        <rFont val="Arial"/>
        <family val="2"/>
        <charset val="204"/>
      </rPr>
      <t xml:space="preserve"> СМТ, СМТ-форез)</t>
    </r>
  </si>
  <si>
    <t>3.1.15.3</t>
  </si>
  <si>
    <t>3.1.15.4</t>
  </si>
  <si>
    <t>3.1.15.5</t>
  </si>
  <si>
    <t>3.1.15.6</t>
  </si>
  <si>
    <t>3.1.17.1</t>
  </si>
  <si>
    <t>3.1.17.2</t>
  </si>
  <si>
    <t>3.1.17.3</t>
  </si>
  <si>
    <t>3.1.18.1</t>
  </si>
  <si>
    <t>3.1.18.2</t>
  </si>
  <si>
    <t>3.1.18.3</t>
  </si>
  <si>
    <t>3.1.18.4</t>
  </si>
  <si>
    <t>3.1.18.5</t>
  </si>
  <si>
    <t>3.1.18.6</t>
  </si>
  <si>
    <t>3.1.18.7</t>
  </si>
  <si>
    <t>3.1.18.8</t>
  </si>
  <si>
    <t>3.1.18.9</t>
  </si>
  <si>
    <t>3.1.18.10</t>
  </si>
  <si>
    <t>3.1.18.11</t>
  </si>
  <si>
    <t>3.1.19.1</t>
  </si>
  <si>
    <t>3.1.19.2</t>
  </si>
  <si>
    <t>3.1.19.3</t>
  </si>
  <si>
    <t>3.1.19.4</t>
  </si>
  <si>
    <t>3.1.19.5</t>
  </si>
  <si>
    <t>3.1.19.6</t>
  </si>
  <si>
    <t>3.1.19.7</t>
  </si>
  <si>
    <t>3.1.19.8</t>
  </si>
  <si>
    <t>3.1.19.9</t>
  </si>
  <si>
    <t>3.5.7.1</t>
  </si>
  <si>
    <t>3.5.7.2</t>
  </si>
  <si>
    <t>3.5.7.3</t>
  </si>
  <si>
    <t>3.5.7.4</t>
  </si>
  <si>
    <t>3.5.7.5</t>
  </si>
  <si>
    <t>3.5.7.6</t>
  </si>
  <si>
    <t>Накожное применение лекарственных препаратов (применение анестетика Эмла)</t>
  </si>
  <si>
    <t>Накожное применение лекарственных препаратов (применение анестетика Прокаин)</t>
  </si>
  <si>
    <t>5.12.1</t>
  </si>
  <si>
    <t>5.12.2</t>
  </si>
  <si>
    <t>5.13.1</t>
  </si>
  <si>
    <t>5.13.2</t>
  </si>
  <si>
    <t>5.14.1</t>
  </si>
  <si>
    <t>6.15.0.1</t>
  </si>
  <si>
    <t>6.15.0.2</t>
  </si>
  <si>
    <t>6.15.0.3</t>
  </si>
  <si>
    <t>6.15.0.4</t>
  </si>
  <si>
    <t>6.15.0.5</t>
  </si>
  <si>
    <t>Индивидуальная психотерапия/60 минут/ Дети</t>
  </si>
  <si>
    <t>Индивидуальная психотерапия/30 минут/ Дети</t>
  </si>
  <si>
    <t>6.21.1.1</t>
  </si>
  <si>
    <t>6.21.1.2</t>
  </si>
  <si>
    <t>6.21.1.3</t>
  </si>
  <si>
    <t>6.23.1</t>
  </si>
  <si>
    <t xml:space="preserve"> Термовоздействие /сауна /30 минут/  Ж</t>
  </si>
  <si>
    <t xml:space="preserve"> Термовоздействие /сауна /30 минут/ М</t>
  </si>
  <si>
    <t>6.24.0.1</t>
  </si>
  <si>
    <t>Спелеовоздействи (спелеотерапия /1сеанс/) (Взрослые)</t>
  </si>
  <si>
    <t>Спелеовоздействи (спелеотерапия /1сеанс/) (Дети)</t>
  </si>
  <si>
    <t>6.27.0</t>
  </si>
  <si>
    <t>6.27.0.1</t>
  </si>
  <si>
    <t>6.27.0.2</t>
  </si>
  <si>
    <t>6.27.0.3</t>
  </si>
  <si>
    <t>6.27.0.4</t>
  </si>
  <si>
    <t>6.27.0.5</t>
  </si>
  <si>
    <t>6.27.0.6</t>
  </si>
  <si>
    <t>6.27.0.7</t>
  </si>
  <si>
    <t>6.27.0.8</t>
  </si>
  <si>
    <t>6.27.0.9</t>
  </si>
  <si>
    <t>Фитотерапия: БРУСНИВЕР сбор</t>
  </si>
  <si>
    <t>Фитотерапия: "ПОЧЕЧНЫЙ СБОР"</t>
  </si>
  <si>
    <t>Фитотерапия: "ДИАБЕТИЧЕСКИЙ" сбор</t>
  </si>
  <si>
    <t>Фитотерапия: "ЖЕЛЧЕГОННЫЙ" сбор</t>
  </si>
  <si>
    <t>Фитотерапия: "ГРУДНОЙ" сбор</t>
  </si>
  <si>
    <t>Фитотерапия: "ФИТОСЕДАН" сбор</t>
  </si>
  <si>
    <t>Фитотерапия: "ТОНИЗИРУЮЩИЙ" сбор</t>
  </si>
  <si>
    <t>Фитотерапия: "ОЧИЩАЮЩИЙ" сбор</t>
  </si>
  <si>
    <t>Фитотерапия: "РОМАШКА" сбор</t>
  </si>
  <si>
    <t>Фитотерапия: "ЧАБРЕЦ" сбор</t>
  </si>
  <si>
    <t>Механотерапия при заболеваниях периферической нервной системы (кинезотерапия на аппарате Орторент Мото) Дети</t>
  </si>
  <si>
    <t>Механотерапия при заболеваниях периферической нервной системы (кинезотерапия на аппарате Орторент Мото) Взрослые</t>
  </si>
  <si>
    <t>6.39.0.1</t>
  </si>
  <si>
    <t>6.53.0.1</t>
  </si>
  <si>
    <t>6.53.0.2</t>
  </si>
  <si>
    <t>6.54.0.1</t>
  </si>
  <si>
    <t>Тренировка с биологической обратной связью по опорной реакции при заболеваниях периферической нервной системы (стабилоплатформа "Биокинект")</t>
  </si>
  <si>
    <t>Лечебное плавание в бассейне (30 минут) Дети ДЦП</t>
  </si>
  <si>
    <t>Лечебное плавание в бассейне (30 минут)</t>
  </si>
  <si>
    <t>Лечебное плавание в бассейне (30 минут) Дети здоровые БЧ</t>
  </si>
  <si>
    <t>Лечебное плавание в бассейне (30 минут) Дети ДЦП БЧ</t>
  </si>
  <si>
    <t>Лечебное плавание в бассейне (30 минут) малая чаша с Взр.</t>
  </si>
  <si>
    <t>Лечебное плавание в бассейне (30 минут) малая чаша без Взр.</t>
  </si>
  <si>
    <t>A19.09.001.002</t>
  </si>
  <si>
    <t>A19.10.001.002</t>
  </si>
  <si>
    <t>A19.24.001.001</t>
  </si>
  <si>
    <t>A19.23.001</t>
  </si>
  <si>
    <t>A19.23.002</t>
  </si>
  <si>
    <t>6.54.0.2</t>
  </si>
  <si>
    <t>6.54.0.3</t>
  </si>
  <si>
    <t>6.54.0.4</t>
  </si>
  <si>
    <t>Групповое занятие лечебной физкультурой при заболеваниях сердца и перикарда/Групповая -ССС</t>
  </si>
  <si>
    <r>
      <t>Групповое занятие лечебной физкультурой при заболеваниях позвоночника/</t>
    </r>
    <r>
      <rPr>
        <b/>
        <sz val="10"/>
        <rFont val="Arial"/>
        <family val="2"/>
        <charset val="204"/>
      </rPr>
      <t>Дети</t>
    </r>
    <r>
      <rPr>
        <sz val="10"/>
        <rFont val="Arial"/>
        <family val="2"/>
        <charset val="204"/>
      </rPr>
      <t xml:space="preserve"> Групповая ОДА </t>
    </r>
  </si>
  <si>
    <t>Групповое занятие лечебной физкультурой при заболеваниях бронхолегочной системы/Групповая- ДГ</t>
  </si>
  <si>
    <t>Индивидуальное занятие лечебной физкультурой при заболеваниях позвоночника/спортзал</t>
  </si>
  <si>
    <t>Упражнения лечебной физкультурой, направленные на уменьшение спастики</t>
  </si>
  <si>
    <t>Лечебная физкультура при заболеваниях центральной нервной системы и головного мозга</t>
  </si>
  <si>
    <t>Индивидуальное занятие лечебной физкультурой при травме позвоночника с поражением спинного мозга</t>
  </si>
  <si>
    <t>6.53.0.3</t>
  </si>
  <si>
    <r>
      <t>Групповое занятие лечебной физкультурой при заболеваниях позвоночника/</t>
    </r>
    <r>
      <rPr>
        <b/>
        <sz val="10"/>
        <rFont val="Arial"/>
        <family val="2"/>
        <charset val="204"/>
      </rPr>
      <t>Взрослые</t>
    </r>
    <r>
      <rPr>
        <sz val="10"/>
        <rFont val="Arial"/>
        <family val="2"/>
        <charset val="204"/>
      </rPr>
      <t xml:space="preserve"> Групповая ОДА Взрослые</t>
    </r>
  </si>
  <si>
    <t>Индивидуальное занятие лечебной физкультурой при заболеваниях периферической нервной системы</t>
  </si>
  <si>
    <t>Воздействие инфракрасным излучением (Теплосветолечение "Соллюкс"</t>
  </si>
  <si>
    <t>Воздействие низкоинтенсивным лазерным излучением при заболеваниях верхних дыхательных путей (Лазеротерапия полостная лор-органов на аппарате "Матрикс")</t>
  </si>
  <si>
    <t>3.1.40</t>
  </si>
  <si>
    <t>Чрескожная короткоимпульсная электростимуляция (ЧЭНС)" /Электростимуляция в лечении Дисфагии /60 мин./</t>
  </si>
  <si>
    <t>Массаж спины медицинский /1.5 ед./</t>
  </si>
  <si>
    <t>Ванны минеральные лечебные (ванна с морской солью )</t>
  </si>
  <si>
    <t>A17.30.019</t>
  </si>
  <si>
    <t>3.1.7.2</t>
  </si>
  <si>
    <t>Воздействие переменным магнитным полем (Магнитотерапия на аппарате «Полимаг» /1сеанс/)</t>
  </si>
  <si>
    <r>
      <t>Медицинский осмотр при устройстве на работу (П</t>
    </r>
    <r>
      <rPr>
        <i/>
        <sz val="10"/>
        <rFont val="Arial"/>
        <family val="2"/>
        <charset val="204"/>
      </rPr>
      <t xml:space="preserve">риложение № 2, пункты  23-27 к Приказу МЗ РФ № 29 н от 28.01.2021 г.)  </t>
    </r>
    <r>
      <rPr>
        <b/>
        <u/>
        <sz val="10"/>
        <rFont val="Arial"/>
        <family val="2"/>
        <charset val="204"/>
      </rPr>
      <t>для женщин</t>
    </r>
  </si>
  <si>
    <r>
      <t xml:space="preserve">Медицинский осмотр при устройстве на работу </t>
    </r>
    <r>
      <rPr>
        <i/>
        <sz val="10"/>
        <rFont val="Arial"/>
        <family val="2"/>
        <charset val="204"/>
      </rPr>
      <t>(Приложение № 2, пункты  23--27 к Приказу МЗ РФ № 29 н от 28.01.2023 г.)</t>
    </r>
    <r>
      <rPr>
        <b/>
        <u/>
        <sz val="10"/>
        <rFont val="Arial"/>
        <family val="2"/>
        <charset val="204"/>
      </rPr>
      <t>для мужчин</t>
    </r>
  </si>
  <si>
    <r>
      <t>Проведение экспертизы (исследования) состояния здоровья в отношении живых лиц (медицинский осмотр при устройстве на работу</t>
    </r>
    <r>
      <rPr>
        <i/>
        <sz val="10"/>
        <rFont val="Arial"/>
        <family val="2"/>
        <charset val="204"/>
      </rPr>
      <t xml:space="preserve"> (Приложение № 1 (полностью) ; Приложение № 2 , пункты  11-14, 16,17,19 к Приказу МЗ РФ № 29-н от 28.01.2021г.) </t>
    </r>
    <r>
      <rPr>
        <sz val="10"/>
        <rFont val="Arial"/>
        <family val="2"/>
        <charset val="204"/>
      </rPr>
      <t xml:space="preserve"> </t>
    </r>
    <r>
      <rPr>
        <b/>
        <u/>
        <sz val="10"/>
        <rFont val="Arial"/>
        <family val="2"/>
        <charset val="204"/>
      </rPr>
      <t>для женщин</t>
    </r>
  </si>
  <si>
    <r>
      <t xml:space="preserve">Проведение экспертизы (исследования) состояния здоровья в отношении живых лиц (медицинский осмотр при устройстве на работу ( </t>
    </r>
    <r>
      <rPr>
        <i/>
        <sz val="10"/>
        <rFont val="Arial"/>
        <family val="2"/>
        <charset val="204"/>
      </rPr>
      <t xml:space="preserve">Приложение № 1 (полностью) ; Приложение № 2 , пункты  11-14,16,17,19 к Приказу МЗ РФ № 29 н 28.01.2021 г.) </t>
    </r>
    <r>
      <rPr>
        <b/>
        <u/>
        <sz val="10"/>
        <rFont val="Arial"/>
        <family val="2"/>
        <charset val="204"/>
      </rPr>
      <t>для мужчин</t>
    </r>
  </si>
  <si>
    <r>
      <t xml:space="preserve">Проведение экспертизы (исследования) состояния здоровья в отношении живых лиц (медицинский осмотр при устройстве на работу </t>
    </r>
    <r>
      <rPr>
        <i/>
        <sz val="10"/>
        <rFont val="Arial"/>
        <family val="2"/>
        <charset val="204"/>
      </rPr>
      <t xml:space="preserve">(Приложение № 2 , пункты  6-10, 15 к Приказу МЗ РФ № 29 н от 28.01.2021 г.) </t>
    </r>
    <r>
      <rPr>
        <b/>
        <u/>
        <sz val="10"/>
        <rFont val="Arial"/>
        <family val="2"/>
        <charset val="204"/>
      </rPr>
      <t>для женщин</t>
    </r>
  </si>
  <si>
    <r>
      <t xml:space="preserve">Проведение экспертизы (исследования) состояния здоровья в отношении живых лиц (медицинский осмотр при устройстве на работу </t>
    </r>
    <r>
      <rPr>
        <i/>
        <sz val="10"/>
        <rFont val="Arial"/>
        <family val="2"/>
        <charset val="204"/>
      </rPr>
      <t xml:space="preserve">(Приложение № 2 , пункты  6-10, 15 к Приказу МЗ РФ № 29 н 28.01.2023 г.) </t>
    </r>
    <r>
      <rPr>
        <b/>
        <u/>
        <sz val="10"/>
        <rFont val="Arial"/>
        <family val="2"/>
        <charset val="204"/>
      </rPr>
      <t>для мужчин</t>
    </r>
  </si>
  <si>
    <t>Ванны ароматические лечебные (ароматическая с аэромассажем)</t>
  </si>
  <si>
    <t>А17.01.003</t>
  </si>
  <si>
    <t>3.1.41</t>
  </si>
  <si>
    <t>3.1.42</t>
  </si>
  <si>
    <t>A25.24.001.002</t>
  </si>
  <si>
    <t>3.4.15</t>
  </si>
  <si>
    <t>Назначение ботулинического токсина при заболеваниях периферической нервной системы /100 МЕ/</t>
  </si>
  <si>
    <t>A21.30.006</t>
  </si>
  <si>
    <t>6.62</t>
  </si>
  <si>
    <t>Эрготерапия (индивидуальное занятие по эргореабилитации) 30 мин.</t>
  </si>
  <si>
    <t>Ионофорез кожи/RF -терапия зона лица или декольте на аппарате Bodi Beauty Clinig</t>
  </si>
  <si>
    <t>Ионофорез кожи/RF -терапия тела (проблемная зона)  на аппарате Bodi Beauty Clinig</t>
  </si>
  <si>
    <t>В05.015.002</t>
  </si>
  <si>
    <t>6.63</t>
  </si>
  <si>
    <t xml:space="preserve">Услуги по медицинской реабилитации пациента с заболеваниями сердечно-сосудистой системы / Тест 6-ти минутной ходьбы </t>
  </si>
  <si>
    <t>2.5. Биохимические исследования без забора материала</t>
  </si>
  <si>
    <t>2.24 МРТ-исследования</t>
  </si>
  <si>
    <t>МРТ головного мозга</t>
  </si>
  <si>
    <t>МРТ головного мозга  по специализированному протоколу РС</t>
  </si>
  <si>
    <t>МРТ гипофиза</t>
  </si>
  <si>
    <t>МРТ области глазных орбит</t>
  </si>
  <si>
    <t>МРТ околоносовых пазух</t>
  </si>
  <si>
    <t xml:space="preserve">МРТ после радиохирургического лечения </t>
  </si>
  <si>
    <t>МРТ головного мозга при эпилепсии</t>
  </si>
  <si>
    <t>МР ангиография головного мозга</t>
  </si>
  <si>
    <t>МР венография головного мозга</t>
  </si>
  <si>
    <t>МРТ головного мозга + ангиография головного мозга</t>
  </si>
  <si>
    <t>A05.23.009</t>
  </si>
  <si>
    <t>A05.23.009.001</t>
  </si>
  <si>
    <t>A05.22.002</t>
  </si>
  <si>
    <t>A05.26.008</t>
  </si>
  <si>
    <t>A05.08.001</t>
  </si>
  <si>
    <t>A05.12.007</t>
  </si>
  <si>
    <t>A05.12.005</t>
  </si>
  <si>
    <t>2.24.1</t>
  </si>
  <si>
    <t>2.24.2</t>
  </si>
  <si>
    <t>2.24.3</t>
  </si>
  <si>
    <t>2.24.4</t>
  </si>
  <si>
    <t>2.24.5</t>
  </si>
  <si>
    <t>2.24.6</t>
  </si>
  <si>
    <t>2.24.7</t>
  </si>
  <si>
    <t>2.24.8</t>
  </si>
  <si>
    <t>2.24.9</t>
  </si>
  <si>
    <t>2.24.10</t>
  </si>
  <si>
    <t>2.24.1.1</t>
  </si>
  <si>
    <t>2.24.1.2</t>
  </si>
  <si>
    <t>2.24.1.3</t>
  </si>
  <si>
    <t>2.24.1.4</t>
  </si>
  <si>
    <t>2.24.1.5</t>
  </si>
  <si>
    <t>2.24.1.6</t>
  </si>
  <si>
    <t>2.24.1.7</t>
  </si>
  <si>
    <t>2.24.1.8</t>
  </si>
  <si>
    <t>2.24.1.9</t>
  </si>
  <si>
    <t>2.24.1.10</t>
  </si>
  <si>
    <t>Головной мозг</t>
  </si>
  <si>
    <t>Брюшная полость, забрюшиное пространство</t>
  </si>
  <si>
    <t>A05.30.005</t>
  </si>
  <si>
    <t>МРТ органов брюшной полости</t>
  </si>
  <si>
    <t>A05.14.002</t>
  </si>
  <si>
    <t>Холангиография (в паре с брюшной полостью)</t>
  </si>
  <si>
    <t>A05.30.007</t>
  </si>
  <si>
    <t>МРТ органов забрюшинного пространства</t>
  </si>
  <si>
    <t>МРТ органов брюшной полости и забрюшинного пространства</t>
  </si>
  <si>
    <t>2.24.2.1</t>
  </si>
  <si>
    <t>2.24.2.2</t>
  </si>
  <si>
    <t>2.24.2.3</t>
  </si>
  <si>
    <t>2.24.2.4</t>
  </si>
  <si>
    <t>Малый таз</t>
  </si>
  <si>
    <t>МРТ органов малого таза</t>
  </si>
  <si>
    <t>МРТ прямой кишки</t>
  </si>
  <si>
    <t>МРТ предстательной железы</t>
  </si>
  <si>
    <t>A05.30.004</t>
  </si>
  <si>
    <t>2.24.3.1</t>
  </si>
  <si>
    <t>2.24.3.2</t>
  </si>
  <si>
    <t>2.24.3.3</t>
  </si>
  <si>
    <t>Мягкие ткани</t>
  </si>
  <si>
    <t xml:space="preserve">МРТ мягких тканей шеи </t>
  </si>
  <si>
    <t>МРТ мягких тканей одной области конечности</t>
  </si>
  <si>
    <t>МРТ мягких тканей ягодичной области</t>
  </si>
  <si>
    <t>A05.30.008 </t>
  </si>
  <si>
    <t>A05.01.002</t>
  </si>
  <si>
    <t>2.24.4.1</t>
  </si>
  <si>
    <t>2.24.4.2</t>
  </si>
  <si>
    <t>2.24.4.3</t>
  </si>
  <si>
    <t>Позвоночник</t>
  </si>
  <si>
    <t>МРТ краниовертебрального перехода</t>
  </si>
  <si>
    <t>МРТ шейного отдела позвоночника</t>
  </si>
  <si>
    <t>МРТ шейного отдела позвоночника по специальному протоколу РС</t>
  </si>
  <si>
    <t>МР ангиография шейного отдела позвоночника</t>
  </si>
  <si>
    <t>МРТ грудного отдела позвоночника</t>
  </si>
  <si>
    <t>МРТ грудного отдела позвоночника по специальному протоколу РС</t>
  </si>
  <si>
    <t>МРТ пояснично-крестцового отдела позвоночника</t>
  </si>
  <si>
    <t>МРТ пояснично-крестцового отдела позвоночника и копчика</t>
  </si>
  <si>
    <t>МРТ сакроилеальных сочленений</t>
  </si>
  <si>
    <t>A05.03.002</t>
  </si>
  <si>
    <t>A05.03.002.001</t>
  </si>
  <si>
    <t>A05.04.001</t>
  </si>
  <si>
    <t>Суставы</t>
  </si>
  <si>
    <t>МРТ височно-нижнечелюстных суставов (пара)</t>
  </si>
  <si>
    <t>МРТ плечевого сустава</t>
  </si>
  <si>
    <t>МРТ локтевого сустава</t>
  </si>
  <si>
    <t>МРТ лучезапястного сустава</t>
  </si>
  <si>
    <t>МРТ кисти</t>
  </si>
  <si>
    <t>МРТ тазобедренных суставов (пара)</t>
  </si>
  <si>
    <t>МРТ коленного сустава</t>
  </si>
  <si>
    <t>МРТ голеностопного сустава</t>
  </si>
  <si>
    <t>МРТ стопы</t>
  </si>
  <si>
    <t>2.24.6.1</t>
  </si>
  <si>
    <t>2.24.6.2</t>
  </si>
  <si>
    <t>2.24.6.3</t>
  </si>
  <si>
    <t>2.24.6.4</t>
  </si>
  <si>
    <t>2.24.6.5</t>
  </si>
  <si>
    <t>2.24.6.6</t>
  </si>
  <si>
    <t>2.24.6.7</t>
  </si>
  <si>
    <t>2.24.6.8</t>
  </si>
  <si>
    <t>2.24.6.9</t>
  </si>
  <si>
    <t>А05.30.011.002</t>
  </si>
  <si>
    <t>A05.30.012.002</t>
  </si>
  <si>
    <r>
      <t>Вспомогательные программы</t>
    </r>
    <r>
      <rPr>
        <b/>
        <sz val="9"/>
        <rFont val="Arial Narrow"/>
        <family val="2"/>
        <charset val="204"/>
      </rPr>
      <t>(применяются только с основным исследованием)</t>
    </r>
  </si>
  <si>
    <t>Дополнительно к основному - исследование черепно-мозговых нервов</t>
  </si>
  <si>
    <t xml:space="preserve">Дополнительно к основному - исследование холангиография </t>
  </si>
  <si>
    <t>Дополнительно к основному - DWI на среднее ухо</t>
  </si>
  <si>
    <t>A05.23.009.004</t>
  </si>
  <si>
    <t>2.24.7.1</t>
  </si>
  <si>
    <t>2.24.7.2</t>
  </si>
  <si>
    <t>2.24.7.3</t>
  </si>
  <si>
    <t>Контрастное усиление</t>
  </si>
  <si>
    <t>Контрастное усиление в объеме 10 мл</t>
  </si>
  <si>
    <t>Контрастное усиление в объеме 15 мл</t>
  </si>
  <si>
    <t>Контрастное усиление в объеме 20 мл</t>
  </si>
  <si>
    <t>2.24.8.1</t>
  </si>
  <si>
    <t>2.24.8.2</t>
  </si>
  <si>
    <t>2.24.8.3</t>
  </si>
  <si>
    <t>Выдача медицинских исследований на носителе(дополнительно)</t>
  </si>
  <si>
    <t>на пленке</t>
  </si>
  <si>
    <t>на флешке</t>
  </si>
  <si>
    <t>на диске</t>
  </si>
  <si>
    <t>2.24.11</t>
  </si>
  <si>
    <t>2.24.12</t>
  </si>
  <si>
    <t>2.25 КТ - исследования</t>
  </si>
  <si>
    <t>2.25.1</t>
  </si>
  <si>
    <t>КТ головы и шеи</t>
  </si>
  <si>
    <t>КТ височной области (среднее, внутреннее  ухо, сосцевидные отростки</t>
  </si>
  <si>
    <t>КТ головного мозга</t>
  </si>
  <si>
    <t>КТ шеи</t>
  </si>
  <si>
    <t>КТ костей лицевого черепа</t>
  </si>
  <si>
    <t>КТ орбит</t>
  </si>
  <si>
    <t>КТ основания черепа</t>
  </si>
  <si>
    <t>КТ придаточных пазух носа</t>
  </si>
  <si>
    <t>A06.25.003</t>
  </si>
  <si>
    <t xml:space="preserve">A06.23.004 </t>
  </si>
  <si>
    <t>A06.08.007.001</t>
  </si>
  <si>
    <t xml:space="preserve">A06.03.002        </t>
  </si>
  <si>
    <t>A06.26.006</t>
  </si>
  <si>
    <t>А06.03.003</t>
  </si>
  <si>
    <t>A06.08.007</t>
  </si>
  <si>
    <t>2.25.1.1</t>
  </si>
  <si>
    <t>2.25.1.2</t>
  </si>
  <si>
    <t>2.25.1.3</t>
  </si>
  <si>
    <t>2.25.1.4</t>
  </si>
  <si>
    <t>2.25.1.5</t>
  </si>
  <si>
    <t>2.25.1.6</t>
  </si>
  <si>
    <t>2.25.1.7</t>
  </si>
  <si>
    <t>2.25.2</t>
  </si>
  <si>
    <t>КТ Грудной, брюшной полости, органов малого таза</t>
  </si>
  <si>
    <t>Низкодозовое исследование легких (скрининг рака легких)</t>
  </si>
  <si>
    <t xml:space="preserve">КТ грудной полости </t>
  </si>
  <si>
    <t>КТ диагностика тромбоэмболии легочной артерии (ТЭЛА) с контрастным усилением (входит в стоимость)</t>
  </si>
  <si>
    <t xml:space="preserve">КТ брюшной полости </t>
  </si>
  <si>
    <t>КТ грудной полости + брюшной полости</t>
  </si>
  <si>
    <t>Виртуальная колоноскопия (исследование толстой кишки)</t>
  </si>
  <si>
    <t>КТ брюшной полости с энтерографией (тонкая кишка)</t>
  </si>
  <si>
    <t>КТ забрюшинного пространства (почки, надпочечники, 1/3 мочеточника)</t>
  </si>
  <si>
    <t xml:space="preserve">КТ брюшной полости + забрюшинное пространство </t>
  </si>
  <si>
    <t>2.25.2.1</t>
  </si>
  <si>
    <t>2.25.2.2</t>
  </si>
  <si>
    <t>2.25.2.3</t>
  </si>
  <si>
    <t>2.25.2.4</t>
  </si>
  <si>
    <t>2.25.2.5</t>
  </si>
  <si>
    <t>2.25.2.6</t>
  </si>
  <si>
    <t>2.25.2.7</t>
  </si>
  <si>
    <t>2.25.2.8</t>
  </si>
  <si>
    <t>2.25.2.9</t>
  </si>
  <si>
    <t>А06.09.008.001</t>
  </si>
  <si>
    <t>A06.09.005</t>
  </si>
  <si>
    <t>А06.12.057</t>
  </si>
  <si>
    <t xml:space="preserve">A06.30.005 </t>
  </si>
  <si>
    <t>А06.09.005</t>
  </si>
  <si>
    <t>A06.18.004 </t>
  </si>
  <si>
    <t>А06.17.007</t>
  </si>
  <si>
    <t>A06.30.007</t>
  </si>
  <si>
    <t>A06.30.005.001 </t>
  </si>
  <si>
    <t>A06.20.002</t>
  </si>
  <si>
    <t>КТ малого таза</t>
  </si>
  <si>
    <t>2.25.2.10</t>
  </si>
  <si>
    <t>2.25.3</t>
  </si>
  <si>
    <t>КТ Костей и суставов</t>
  </si>
  <si>
    <t>КТ ключицы</t>
  </si>
  <si>
    <t>КТ плечевой кости</t>
  </si>
  <si>
    <t>КТ костей предплечья</t>
  </si>
  <si>
    <t>КТ костей кисти</t>
  </si>
  <si>
    <t>КТ костей таза</t>
  </si>
  <si>
    <t>КТ бедренной кости</t>
  </si>
  <si>
    <t>КТ костей голени</t>
  </si>
  <si>
    <t>КТ костей стопы</t>
  </si>
  <si>
    <t>КТ плечевого сустава</t>
  </si>
  <si>
    <t>КТ локтевого сустава</t>
  </si>
  <si>
    <t>КТ лучезапястного сустава</t>
  </si>
  <si>
    <t>КТ тазобедренного сустава</t>
  </si>
  <si>
    <t>КТ коленного сустава</t>
  </si>
  <si>
    <t>КТ голеностопного сустава</t>
  </si>
  <si>
    <t>КТ височнонижнечелюстных суставов</t>
  </si>
  <si>
    <t>КТ мелких суставов на диагностику подагры</t>
  </si>
  <si>
    <t>Низкодозовая КТ костей скелета</t>
  </si>
  <si>
    <t>A06.03.062</t>
  </si>
  <si>
    <t>A06.03.069</t>
  </si>
  <si>
    <t>A06.04.017.001</t>
  </si>
  <si>
    <t>A06.04.017.005</t>
  </si>
  <si>
    <t>A06.04.017.003</t>
  </si>
  <si>
    <t>A06.04.017.004</t>
  </si>
  <si>
    <t>A06.04.020</t>
  </si>
  <si>
    <t>А06.03.062</t>
  </si>
  <si>
    <t>2.25.3.1</t>
  </si>
  <si>
    <t>2.25.3.2</t>
  </si>
  <si>
    <t>2.25.3.3</t>
  </si>
  <si>
    <t>2.25.3.4</t>
  </si>
  <si>
    <t>2.25.3.5</t>
  </si>
  <si>
    <t>2.25.3.6</t>
  </si>
  <si>
    <t>2.25.3.7</t>
  </si>
  <si>
    <t>2.25.3.8</t>
  </si>
  <si>
    <t>2.25.3.9</t>
  </si>
  <si>
    <t>2.25.3.10</t>
  </si>
  <si>
    <t>2.25.3.11</t>
  </si>
  <si>
    <t>2.25.3.12</t>
  </si>
  <si>
    <t>2.25.3.13</t>
  </si>
  <si>
    <t>2.25.3.14</t>
  </si>
  <si>
    <t>2.25.3.15</t>
  </si>
  <si>
    <t>2.25.3.16</t>
  </si>
  <si>
    <t>2.25.3.17</t>
  </si>
  <si>
    <t>2.25.4</t>
  </si>
  <si>
    <t>КТ  Позвоночника</t>
  </si>
  <si>
    <t>КТ одного позвонка</t>
  </si>
  <si>
    <t>КТ шейного отдела позвоночника</t>
  </si>
  <si>
    <t>КТ грудного отдела позвоночника</t>
  </si>
  <si>
    <t>КТ пояснично-крестцового отдела позвоночника</t>
  </si>
  <si>
    <t>КТ копчика</t>
  </si>
  <si>
    <t>2.25.4.1</t>
  </si>
  <si>
    <t>2.25.4.2</t>
  </si>
  <si>
    <t>2.25.4.3</t>
  </si>
  <si>
    <t>2.25.4.4</t>
  </si>
  <si>
    <t>2.25.4.5</t>
  </si>
  <si>
    <t>A06.03.058.004</t>
  </si>
  <si>
    <t>A06.03.058.005</t>
  </si>
  <si>
    <t>A06.03.058.006</t>
  </si>
  <si>
    <t>А.06.03.058.007</t>
  </si>
  <si>
    <t>2.25.5</t>
  </si>
  <si>
    <t>КТ сердца</t>
  </si>
  <si>
    <t>Индекс коронарного кальция</t>
  </si>
  <si>
    <t>A06.09.005.001</t>
  </si>
  <si>
    <t>2.25.5.1</t>
  </si>
  <si>
    <t>2.25.6</t>
  </si>
  <si>
    <r>
      <t>КТ Сосудов</t>
    </r>
    <r>
      <rPr>
        <b/>
        <sz val="8"/>
        <color theme="1"/>
        <rFont val="Times New Roman"/>
        <family val="1"/>
        <charset val="204"/>
      </rPr>
      <t xml:space="preserve"> (только с контрастом 370 мг йода), стоимость указана с учетом стоимости контрастного усиления.</t>
    </r>
  </si>
  <si>
    <t xml:space="preserve">Ангиография грудного отдела аорты и ее ветвей </t>
  </si>
  <si>
    <t>Ангиография брюшного отдела аорты и ее ветвей</t>
  </si>
  <si>
    <t>Ангиография грудного отдела + брюшного отдела аорты и ее ветвей</t>
  </si>
  <si>
    <t>Ангиография артерий головного мозга</t>
  </si>
  <si>
    <t>Ангиография артерий шеи</t>
  </si>
  <si>
    <t>Ангиография артерий головного мозга и шеи</t>
  </si>
  <si>
    <t>Ангиография артерий верхней конечности (1 рука)</t>
  </si>
  <si>
    <t>Ангиография артерий нижних конечностей (2 ноги)</t>
  </si>
  <si>
    <t>Ангиография почечных артерий</t>
  </si>
  <si>
    <t>Ангиография брюшного отдела аорты и артерий ног</t>
  </si>
  <si>
    <t>A06.12.001.001</t>
  </si>
  <si>
    <t>A06.12.052.001</t>
  </si>
  <si>
    <t>A06.12.001.002</t>
  </si>
  <si>
    <t>A06.12.056</t>
  </si>
  <si>
    <t>А06.12.058</t>
  </si>
  <si>
    <t>A06.12.054</t>
  </si>
  <si>
    <t>А06.12.053</t>
  </si>
  <si>
    <t>A06.12.030</t>
  </si>
  <si>
    <t>2.25.6.1</t>
  </si>
  <si>
    <t>2.25.6.2</t>
  </si>
  <si>
    <t>2.25.6.3</t>
  </si>
  <si>
    <t>2.25.6.4</t>
  </si>
  <si>
    <t>2.25.6.5</t>
  </si>
  <si>
    <t>2.25.6.6</t>
  </si>
  <si>
    <t>2.25.6.7</t>
  </si>
  <si>
    <t>2.25.6.8</t>
  </si>
  <si>
    <t>2.25.6.9</t>
  </si>
  <si>
    <t>2.25.6.10</t>
  </si>
  <si>
    <t>2.25.7</t>
  </si>
  <si>
    <t>Контрастное  усиление</t>
  </si>
  <si>
    <t>300 мг йода 50 мл</t>
  </si>
  <si>
    <t>300 мг йода 100 мл -  до 80 кг веса</t>
  </si>
  <si>
    <t>300 мг йода 150 мл - более 80 кг веса</t>
  </si>
  <si>
    <t>370 мг йода 50 мл</t>
  </si>
  <si>
    <t>370 мг йода 100 мл  - до 80 кг веса</t>
  </si>
  <si>
    <t>370 мг йода 150 мл - более 80 кг веса</t>
  </si>
  <si>
    <t>2.25.7.1</t>
  </si>
  <si>
    <t>2.25.7.2</t>
  </si>
  <si>
    <t>2.25.7.3</t>
  </si>
  <si>
    <t>2.25.7.4</t>
  </si>
  <si>
    <t>2.25.7.5</t>
  </si>
  <si>
    <t>2.25.7.6</t>
  </si>
  <si>
    <t>2.24.5.1</t>
  </si>
  <si>
    <t>2.24.5.2</t>
  </si>
  <si>
    <t>2.24.5.3</t>
  </si>
  <si>
    <t>2.24.5.4</t>
  </si>
  <si>
    <t>2.24.5.5</t>
  </si>
  <si>
    <t>2.24.5.6</t>
  </si>
  <si>
    <t>2.24.5.7</t>
  </si>
  <si>
    <t>2.24.5.8</t>
  </si>
  <si>
    <t>2.24.5.9</t>
  </si>
  <si>
    <t>Упражнения лечебной физкультуры с использованием подвесных систем (кинезотерапия на установке "Redcord" и на установке "AIDFLEX MFTR")</t>
  </si>
  <si>
    <t>Медико-логопедическая процедура при дизартрии</t>
  </si>
  <si>
    <t>A19.23.004</t>
  </si>
  <si>
    <t>6.64</t>
  </si>
  <si>
    <t>Коррекция нарушения двигательной функции с использованием компьютерных технологий (занятие на установке Nirvana)</t>
  </si>
  <si>
    <t>A19.03.002.012</t>
  </si>
  <si>
    <t>6.65</t>
  </si>
  <si>
    <t>Лечебная физкультура с биологической обратной связью при заболеваниях позвоночника (на аппарате Huber)</t>
  </si>
  <si>
    <t>A13.23.006</t>
  </si>
  <si>
    <t xml:space="preserve">Роботизированная механотерапия при заболеваниях периферической нервной системы (кинезотерапия на аппарате Орторент-локоть) </t>
  </si>
  <si>
    <t>6.66</t>
  </si>
  <si>
    <t>A19.23.005</t>
  </si>
  <si>
    <t>А17.30.004</t>
  </si>
  <si>
    <t>3.1.43</t>
  </si>
  <si>
    <t>Воздействие синусоидальными модулированными токами (лечение динамическими токами ДТ 50-3 на аппарате "Тонус-1" /1 сеанс-20 минут/</t>
  </si>
  <si>
    <t>Лечебная физкультура при заболевании центральной нервной системы,пособие по восстановлению позо-статических функций(иппотерапия) /30 минут/</t>
  </si>
  <si>
    <t>Иодобромная ванна</t>
  </si>
  <si>
    <t>3.2.4.1</t>
  </si>
  <si>
    <t>Ванны ароматические лечебные ("Молочная" с аэромассажем)</t>
  </si>
  <si>
    <t>A21.01.001.01</t>
  </si>
  <si>
    <t>3.5.26.1</t>
  </si>
  <si>
    <t>3.5.26.2</t>
  </si>
  <si>
    <t>3.5.27</t>
  </si>
  <si>
    <t>Вакуумное воздействие (аппарат "Бьютилайзер Терапи Космосфирс") /1 зона-15 мин./</t>
  </si>
  <si>
    <t>6.27.1</t>
  </si>
  <si>
    <t>Фитотерапия (смузи "Сальвеофит" в ассортименте)</t>
  </si>
  <si>
    <t>6.67</t>
  </si>
  <si>
    <t>6.68</t>
  </si>
  <si>
    <t>A19.03.002.023</t>
  </si>
  <si>
    <t>6,69</t>
  </si>
  <si>
    <t>Лечебная физкультура с использованием аппаратов и тренажеров при заболеванииях позвоночника(тренировка ходьбы на тренажере "Орторент Carmina") /30 мин./</t>
  </si>
  <si>
    <t>6.70</t>
  </si>
  <si>
    <t>6.71</t>
  </si>
  <si>
    <t>6.72</t>
  </si>
  <si>
    <t>6.73</t>
  </si>
  <si>
    <t>Тренировка с биологической обратной связью по опорной реакции при заболеваниях периферической нервной системы(беговая дорожка "РеаТерраПлюс") /30 мин./</t>
  </si>
  <si>
    <t>6.74</t>
  </si>
  <si>
    <t>Тренировка с биологической обратной связью по опорной реакции при заболеваниях периферической нервной системы(беговая дорожка "Walker View") /30 мин./</t>
  </si>
  <si>
    <t>6.75</t>
  </si>
  <si>
    <t>Электростимуляция мышц (Аппарат Орторент ФЭС) /30 мин./</t>
  </si>
  <si>
    <t>Роботизированная механотерапия при заболеваниях периферической нервной системы(кинезиотерапия лучезапястный сустав, кисти, пальцы рук Kinetec Maestra Beka)/20 мин./</t>
  </si>
  <si>
    <t>Роботизированная механотерапия при заболеваниях периферической нервной системы(кинезиотерапия верхних конечностей, развитие мелкой моторики на аппарате "Орторент Моторика")/20 мин./</t>
  </si>
  <si>
    <t>Лечебная физкультура с использованием аппаратов и тренажеров при заболеванииях позвоночника(тренажер механический для верхних конечностей тяга к себе) /20 мин./</t>
  </si>
  <si>
    <t>Лечебная физкультура с использованием аппаратов и тренажеров при заболеванииях позвоночника(тренажер механический для нижних конечностей разгибание/сгибание ног) /20 мин./</t>
  </si>
  <si>
    <t>Лечебная физкультура с использованием аппаратов и тренажеров при заболеванииях позвоночника(тренажер механический для центральных частей тела) /20 мин./</t>
  </si>
  <si>
    <t>Лечебная физкультура в бассейне( аквааэробика ) /30 мин./</t>
  </si>
  <si>
    <t>A13.23.004</t>
  </si>
  <si>
    <t>6.55.0.1</t>
  </si>
  <si>
    <t>Медико-логопедическая процедура при дизартрии (60 мин.)</t>
  </si>
  <si>
    <t>Общий массаж медицинский (ортопедический массаж голени) /30мин./</t>
  </si>
  <si>
    <t>Общий массаж медицинский (спортивно-оздоровительный массаж) /30 мин./</t>
  </si>
  <si>
    <t>Общий массаж медицинский (ортопедический массаж стопы) /30мин./</t>
  </si>
  <si>
    <t>3.1.39.1</t>
  </si>
  <si>
    <t>Чрескожная магнитная стимуляция головного и спинного мозга (Транскраниальная магнитная стимуляция)(1 сеанс/врач-невролог)/длит.- 60 мин./</t>
  </si>
  <si>
    <t>Чрескожная магнитная стимуляция головного и спинного мозга (Транскраниальная магнитная стимуляция)(1 сеанс/медицинская сестра по физиотерапии)/длит.- 30 мин./</t>
  </si>
  <si>
    <t>6.15.0.6</t>
  </si>
  <si>
    <t>Лечебное плавание в бассейне (с гидромассажем/30 минут)</t>
  </si>
  <si>
    <t>6.31.0.1</t>
  </si>
  <si>
    <t>Гипербарическая оксигенация при заболеваниях центральной нервной системы (БАРООКС) /1 сеанс-30 мин./</t>
  </si>
  <si>
    <t>А17.30.005</t>
  </si>
  <si>
    <t>3.1.45</t>
  </si>
  <si>
    <t>Воздействие интерференционными токами  (СМТ,ДДТ,электростимуляция на комбинированном аппарате BTL Premium- 4625) /1 сеанс-20 минут/</t>
  </si>
  <si>
    <t>"16"октября 2024 года</t>
  </si>
  <si>
    <t>с "16"октября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</si>
</sst>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&quot;р.&quot;;[Red]\-#,##0.00&quot;р.&quot;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Narrow"/>
      <family val="2"/>
      <charset val="204"/>
    </font>
    <font>
      <sz val="12"/>
      <name val="Arial Cyr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i/>
      <u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12"/>
      <name val="Arial"/>
      <family val="2"/>
      <charset val="204"/>
    </font>
    <font>
      <b/>
      <i/>
      <sz val="8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9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sz val="11"/>
      <name val="Arial"/>
      <family val="2"/>
      <charset val="204"/>
    </font>
    <font>
      <sz val="8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1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7"/>
      <name val="Arial"/>
      <family val="2"/>
      <charset val="204"/>
    </font>
    <font>
      <sz val="12"/>
      <name val="Times New Roman"/>
      <family val="1"/>
      <charset val="204"/>
    </font>
    <font>
      <b/>
      <sz val="2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indexed="12"/>
      <name val="Arial"/>
      <family val="2"/>
      <charset val="204"/>
    </font>
    <font>
      <sz val="10"/>
      <color rgb="FFFF0000"/>
      <name val="Calibri"/>
      <family val="2"/>
      <charset val="204"/>
    </font>
    <font>
      <sz val="9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Arial Narrow"/>
      <family val="2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4" fillId="3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4" fillId="2" borderId="0" xfId="0" applyFont="1" applyFill="1" applyAlignment="1"/>
    <xf numFmtId="0" fontId="23" fillId="2" borderId="0" xfId="0" applyFont="1" applyFill="1" applyAlignment="1">
      <alignment vertical="center"/>
    </xf>
    <xf numFmtId="0" fontId="45" fillId="2" borderId="4" xfId="0" applyFont="1" applyFill="1" applyBorder="1" applyAlignment="1"/>
    <xf numFmtId="49" fontId="15" fillId="2" borderId="10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9" fillId="2" borderId="0" xfId="0" applyFont="1" applyFill="1"/>
    <xf numFmtId="0" fontId="4" fillId="2" borderId="7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/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/>
    <xf numFmtId="0" fontId="11" fillId="2" borderId="4" xfId="0" applyFont="1" applyFill="1" applyBorder="1" applyAlignment="1">
      <alignment horizontal="center" vertical="center" wrapText="1"/>
    </xf>
    <xf numFmtId="164" fontId="11" fillId="2" borderId="8" xfId="1" applyFont="1" applyFill="1" applyBorder="1" applyAlignment="1">
      <alignment horizontal="center" vertical="center" wrapText="1"/>
    </xf>
    <xf numFmtId="164" fontId="11" fillId="2" borderId="2" xfId="1" applyFont="1" applyFill="1" applyBorder="1" applyAlignment="1">
      <alignment horizontal="center" vertical="center" wrapText="1"/>
    </xf>
    <xf numFmtId="164" fontId="11" fillId="2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11" fillId="2" borderId="9" xfId="1" applyFont="1" applyFill="1" applyBorder="1" applyAlignment="1">
      <alignment horizontal="center" vertical="center" wrapText="1"/>
    </xf>
    <xf numFmtId="164" fontId="10" fillId="2" borderId="4" xfId="1" applyFont="1" applyFill="1" applyBorder="1" applyAlignment="1">
      <alignment horizontal="center" vertical="top" wrapText="1"/>
    </xf>
    <xf numFmtId="164" fontId="11" fillId="2" borderId="5" xfId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64" fontId="4" fillId="2" borderId="4" xfId="1" applyFont="1" applyFill="1" applyBorder="1" applyAlignment="1">
      <alignment horizontal="left" vertical="center" wrapText="1"/>
    </xf>
    <xf numFmtId="164" fontId="4" fillId="2" borderId="6" xfId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4" xfId="0" applyFont="1" applyFill="1" applyBorder="1"/>
    <xf numFmtId="164" fontId="10" fillId="2" borderId="4" xfId="1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wrapText="1"/>
    </xf>
    <xf numFmtId="164" fontId="15" fillId="2" borderId="10" xfId="1" applyFont="1" applyFill="1" applyBorder="1" applyAlignment="1">
      <alignment horizontal="center" vertical="center"/>
    </xf>
    <xf numFmtId="164" fontId="11" fillId="2" borderId="4" xfId="1" applyFont="1" applyFill="1" applyBorder="1" applyAlignment="1">
      <alignment horizontal="center" vertical="center" wrapText="1"/>
    </xf>
    <xf numFmtId="164" fontId="20" fillId="2" borderId="10" xfId="1" applyFont="1" applyFill="1" applyBorder="1" applyAlignment="1">
      <alignment horizontal="center" vertical="center" wrapText="1"/>
    </xf>
    <xf numFmtId="0" fontId="21" fillId="2" borderId="0" xfId="0" applyFont="1" applyFill="1" applyAlignment="1"/>
    <xf numFmtId="164" fontId="4" fillId="2" borderId="6" xfId="1" applyFont="1" applyFill="1" applyBorder="1" applyAlignment="1">
      <alignment horizontal="center" vertical="center"/>
    </xf>
    <xf numFmtId="164" fontId="15" fillId="2" borderId="10" xfId="3" applyFont="1" applyFill="1" applyBorder="1" applyAlignment="1">
      <alignment horizontal="center" vertical="center"/>
    </xf>
    <xf numFmtId="164" fontId="4" fillId="2" borderId="4" xfId="3" applyFont="1" applyFill="1" applyBorder="1" applyAlignment="1">
      <alignment horizontal="left" vertical="center" wrapText="1"/>
    </xf>
    <xf numFmtId="164" fontId="4" fillId="2" borderId="6" xfId="3" applyFont="1" applyFill="1" applyBorder="1" applyAlignment="1">
      <alignment horizontal="center" vertical="center" wrapText="1"/>
    </xf>
    <xf numFmtId="164" fontId="22" fillId="2" borderId="10" xfId="1" applyFont="1" applyFill="1" applyBorder="1" applyAlignment="1">
      <alignment horizontal="center" vertical="center" wrapText="1"/>
    </xf>
    <xf numFmtId="164" fontId="15" fillId="2" borderId="10" xfId="2" applyNumberFormat="1" applyFont="1" applyFill="1" applyBorder="1" applyAlignment="1">
      <alignment horizontal="center" vertical="center" wrapText="1"/>
    </xf>
    <xf numFmtId="164" fontId="15" fillId="2" borderId="10" xfId="1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left"/>
    </xf>
    <xf numFmtId="164" fontId="4" fillId="2" borderId="4" xfId="1" applyFont="1" applyFill="1" applyBorder="1" applyAlignment="1">
      <alignment vertical="top" wrapText="1"/>
    </xf>
    <xf numFmtId="0" fontId="41" fillId="2" borderId="0" xfId="0" applyFont="1" applyFill="1"/>
    <xf numFmtId="49" fontId="15" fillId="2" borderId="10" xfId="1" applyNumberFormat="1" applyFont="1" applyFill="1" applyBorder="1" applyAlignment="1">
      <alignment horizontal="center" vertical="center" wrapText="1"/>
    </xf>
    <xf numFmtId="164" fontId="22" fillId="2" borderId="10" xfId="3" applyFont="1" applyFill="1" applyBorder="1" applyAlignment="1">
      <alignment horizontal="center" vertical="center" wrapText="1"/>
    </xf>
    <xf numFmtId="164" fontId="10" fillId="2" borderId="4" xfId="3" applyFont="1" applyFill="1" applyBorder="1" applyAlignment="1">
      <alignment horizontal="center" vertical="center" wrapText="1"/>
    </xf>
    <xf numFmtId="164" fontId="15" fillId="2" borderId="10" xfId="3" applyFont="1" applyFill="1" applyBorder="1" applyAlignment="1">
      <alignment horizontal="center" vertical="center" wrapText="1"/>
    </xf>
    <xf numFmtId="164" fontId="7" fillId="2" borderId="4" xfId="3" applyFont="1" applyFill="1" applyBorder="1" applyAlignment="1">
      <alignment horizontal="left" vertical="center" wrapText="1"/>
    </xf>
    <xf numFmtId="164" fontId="7" fillId="2" borderId="4" xfId="3" applyFont="1" applyFill="1" applyBorder="1" applyAlignment="1">
      <alignment horizontal="justify" wrapText="1"/>
    </xf>
    <xf numFmtId="164" fontId="7" fillId="2" borderId="4" xfId="3" applyFont="1" applyFill="1" applyBorder="1" applyAlignment="1">
      <alignment vertical="top" wrapText="1"/>
    </xf>
    <xf numFmtId="164" fontId="26" fillId="2" borderId="10" xfId="3" applyFont="1" applyFill="1" applyBorder="1" applyAlignment="1">
      <alignment horizontal="center" vertical="center" wrapText="1"/>
    </xf>
    <xf numFmtId="164" fontId="10" fillId="2" borderId="4" xfId="3" applyFont="1" applyFill="1" applyBorder="1" applyAlignment="1">
      <alignment horizontal="center" wrapText="1"/>
    </xf>
    <xf numFmtId="164" fontId="10" fillId="2" borderId="4" xfId="3" applyFont="1" applyFill="1" applyBorder="1" applyAlignment="1">
      <alignment horizontal="center" vertical="top" wrapText="1"/>
    </xf>
    <xf numFmtId="164" fontId="7" fillId="2" borderId="4" xfId="3" applyFont="1" applyFill="1" applyBorder="1" applyAlignment="1">
      <alignment horizontal="left" wrapText="1"/>
    </xf>
    <xf numFmtId="164" fontId="27" fillId="2" borderId="10" xfId="3" applyFont="1" applyFill="1" applyBorder="1" applyAlignment="1">
      <alignment horizontal="center" vertical="center" wrapText="1"/>
    </xf>
    <xf numFmtId="164" fontId="28" fillId="2" borderId="10" xfId="3" applyFont="1" applyFill="1" applyBorder="1" applyAlignment="1">
      <alignment horizontal="center" vertical="center" wrapText="1"/>
    </xf>
    <xf numFmtId="164" fontId="29" fillId="2" borderId="4" xfId="3" applyFont="1" applyFill="1" applyBorder="1" applyAlignment="1">
      <alignment horizontal="center" wrapText="1"/>
    </xf>
    <xf numFmtId="0" fontId="23" fillId="2" borderId="0" xfId="0" applyFont="1" applyFill="1" applyAlignment="1"/>
    <xf numFmtId="0" fontId="25" fillId="2" borderId="0" xfId="0" applyFont="1" applyFill="1" applyAlignment="1"/>
    <xf numFmtId="164" fontId="30" fillId="2" borderId="4" xfId="3" applyFont="1" applyFill="1" applyBorder="1" applyAlignment="1">
      <alignment horizontal="center" wrapText="1"/>
    </xf>
    <xf numFmtId="164" fontId="31" fillId="2" borderId="10" xfId="3" applyFont="1" applyFill="1" applyBorder="1" applyAlignment="1">
      <alignment horizontal="center" vertical="center" wrapText="1"/>
    </xf>
    <xf numFmtId="164" fontId="5" fillId="2" borderId="4" xfId="3" applyFont="1" applyFill="1" applyBorder="1" applyAlignment="1">
      <alignment horizontal="center" wrapText="1"/>
    </xf>
    <xf numFmtId="164" fontId="32" fillId="2" borderId="10" xfId="3" applyFont="1" applyFill="1" applyBorder="1" applyAlignment="1">
      <alignment horizontal="center" vertical="center" wrapText="1"/>
    </xf>
    <xf numFmtId="0" fontId="23" fillId="2" borderId="0" xfId="0" applyFont="1" applyFill="1"/>
    <xf numFmtId="0" fontId="4" fillId="2" borderId="0" xfId="0" applyFont="1" applyFill="1" applyAlignment="1">
      <alignment vertical="center"/>
    </xf>
    <xf numFmtId="164" fontId="7" fillId="2" borderId="4" xfId="3" applyFont="1" applyFill="1" applyBorder="1" applyAlignment="1">
      <alignment wrapText="1"/>
    </xf>
    <xf numFmtId="0" fontId="15" fillId="2" borderId="0" xfId="0" applyFont="1" applyFill="1"/>
    <xf numFmtId="0" fontId="33" fillId="2" borderId="0" xfId="0" applyFont="1" applyFill="1"/>
    <xf numFmtId="164" fontId="5" fillId="2" borderId="4" xfId="3" applyFont="1" applyFill="1" applyBorder="1" applyAlignment="1">
      <alignment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/>
    </xf>
    <xf numFmtId="164" fontId="34" fillId="2" borderId="10" xfId="3" applyFont="1" applyFill="1" applyBorder="1" applyAlignment="1">
      <alignment horizontal="center" vertical="center" wrapText="1"/>
    </xf>
    <xf numFmtId="164" fontId="35" fillId="2" borderId="4" xfId="3" applyFont="1" applyFill="1" applyBorder="1" applyAlignment="1">
      <alignment horizontal="justify" wrapText="1"/>
    </xf>
    <xf numFmtId="0" fontId="36" fillId="2" borderId="0" xfId="0" applyFont="1" applyFill="1"/>
    <xf numFmtId="0" fontId="37" fillId="2" borderId="0" xfId="0" applyFont="1" applyFill="1" applyBorder="1" applyAlignment="1"/>
    <xf numFmtId="164" fontId="9" fillId="2" borderId="4" xfId="1" applyFont="1" applyFill="1" applyBorder="1" applyAlignment="1">
      <alignment horizontal="center" vertical="top" wrapText="1"/>
    </xf>
    <xf numFmtId="0" fontId="37" fillId="2" borderId="0" xfId="0" applyFont="1" applyFill="1"/>
    <xf numFmtId="0" fontId="25" fillId="2" borderId="0" xfId="0" applyFont="1" applyFill="1"/>
    <xf numFmtId="0" fontId="47" fillId="2" borderId="0" xfId="0" applyFont="1" applyFill="1"/>
    <xf numFmtId="0" fontId="42" fillId="2" borderId="0" xfId="0" applyFont="1" applyFill="1" applyAlignment="1">
      <alignment vertical="center"/>
    </xf>
    <xf numFmtId="164" fontId="4" fillId="2" borderId="7" xfId="1" applyFont="1" applyFill="1" applyBorder="1" applyAlignment="1">
      <alignment horizontal="left" vertical="center" wrapText="1"/>
    </xf>
    <xf numFmtId="164" fontId="4" fillId="2" borderId="5" xfId="1" applyFont="1" applyFill="1" applyBorder="1" applyAlignment="1">
      <alignment horizontal="center" vertical="center" wrapText="1"/>
    </xf>
    <xf numFmtId="164" fontId="22" fillId="2" borderId="9" xfId="1" applyFont="1" applyFill="1" applyBorder="1" applyAlignment="1">
      <alignment horizontal="center" vertical="center" wrapText="1"/>
    </xf>
    <xf numFmtId="164" fontId="10" fillId="2" borderId="7" xfId="1" applyFont="1" applyFill="1" applyBorder="1" applyAlignment="1">
      <alignment horizontal="center" vertical="top" wrapText="1"/>
    </xf>
    <xf numFmtId="0" fontId="38" fillId="2" borderId="0" xfId="0" applyFont="1" applyFill="1" applyAlignment="1"/>
    <xf numFmtId="0" fontId="33" fillId="2" borderId="0" xfId="0" applyFont="1" applyFill="1" applyAlignment="1"/>
    <xf numFmtId="165" fontId="39" fillId="2" borderId="6" xfId="1" applyNumberFormat="1" applyFont="1" applyFill="1" applyBorder="1" applyAlignment="1">
      <alignment horizontal="right" vertical="center" wrapText="1"/>
    </xf>
    <xf numFmtId="164" fontId="4" fillId="2" borderId="7" xfId="1" applyFont="1" applyFill="1" applyBorder="1" applyAlignment="1">
      <alignment vertical="top" wrapText="1"/>
    </xf>
    <xf numFmtId="165" fontId="39" fillId="2" borderId="5" xfId="1" applyNumberFormat="1" applyFont="1" applyFill="1" applyBorder="1" applyAlignment="1">
      <alignment horizontal="right" vertical="center" wrapText="1"/>
    </xf>
    <xf numFmtId="49" fontId="15" fillId="2" borderId="9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49" fontId="4" fillId="2" borderId="10" xfId="0" applyNumberFormat="1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center" wrapText="1"/>
    </xf>
    <xf numFmtId="0" fontId="38" fillId="2" borderId="0" xfId="0" applyFont="1" applyFill="1"/>
    <xf numFmtId="2" fontId="22" fillId="2" borderId="10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0" fillId="2" borderId="0" xfId="0" applyFont="1" applyFill="1" applyAlignment="1"/>
    <xf numFmtId="0" fontId="48" fillId="2" borderId="0" xfId="0" applyFont="1" applyFill="1" applyAlignment="1"/>
    <xf numFmtId="0" fontId="4" fillId="2" borderId="0" xfId="0" applyFont="1" applyFill="1" applyBorder="1" applyAlignment="1"/>
    <xf numFmtId="0" fontId="2" fillId="2" borderId="0" xfId="0" applyFont="1" applyFill="1" applyBorder="1" applyAlignment="1"/>
    <xf numFmtId="0" fontId="23" fillId="2" borderId="0" xfId="0" applyFont="1" applyFill="1" applyAlignment="1">
      <alignment horizontal="right"/>
    </xf>
    <xf numFmtId="4" fontId="2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/>
    <xf numFmtId="4" fontId="4" fillId="2" borderId="0" xfId="0" applyNumberFormat="1" applyFont="1" applyFill="1" applyAlignment="1">
      <alignment horizontal="center" vertical="center"/>
    </xf>
    <xf numFmtId="49" fontId="15" fillId="2" borderId="10" xfId="1" applyNumberFormat="1" applyFont="1" applyFill="1" applyBorder="1" applyAlignment="1">
      <alignment horizontal="center" vertical="center"/>
    </xf>
    <xf numFmtId="164" fontId="20" fillId="2" borderId="10" xfId="1" applyFont="1" applyFill="1" applyBorder="1" applyAlignment="1">
      <alignment horizontal="center" vertical="center"/>
    </xf>
    <xf numFmtId="164" fontId="11" fillId="2" borderId="6" xfId="1" applyFont="1" applyFill="1" applyBorder="1" applyAlignment="1">
      <alignment horizontal="center" vertical="center" wrapText="1"/>
    </xf>
    <xf numFmtId="164" fontId="12" fillId="2" borderId="6" xfId="1" applyFont="1" applyFill="1" applyBorder="1" applyAlignment="1">
      <alignment horizontal="center" vertical="center" wrapText="1"/>
    </xf>
    <xf numFmtId="164" fontId="12" fillId="2" borderId="6" xfId="3" applyFont="1" applyFill="1" applyBorder="1" applyAlignment="1">
      <alignment horizontal="center" vertical="center" wrapText="1"/>
    </xf>
    <xf numFmtId="164" fontId="39" fillId="2" borderId="6" xfId="3" applyFont="1" applyFill="1" applyBorder="1" applyAlignment="1">
      <alignment horizontal="center" vertical="center" wrapText="1"/>
    </xf>
    <xf numFmtId="164" fontId="12" fillId="2" borderId="5" xfId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164" fontId="11" fillId="2" borderId="6" xfId="3" applyFont="1" applyFill="1" applyBorder="1" applyAlignment="1">
      <alignment horizontal="center" vertical="center" wrapText="1"/>
    </xf>
    <xf numFmtId="164" fontId="51" fillId="2" borderId="6" xfId="3" applyFont="1" applyFill="1" applyBorder="1" applyAlignment="1">
      <alignment horizontal="center" vertical="center" wrapText="1"/>
    </xf>
    <xf numFmtId="164" fontId="52" fillId="2" borderId="6" xfId="3" applyFont="1" applyFill="1" applyBorder="1" applyAlignment="1">
      <alignment horizontal="center" vertical="center" wrapText="1"/>
    </xf>
    <xf numFmtId="164" fontId="53" fillId="2" borderId="6" xfId="3" applyFont="1" applyFill="1" applyBorder="1" applyAlignment="1">
      <alignment horizontal="center" vertical="center" wrapText="1"/>
    </xf>
    <xf numFmtId="165" fontId="4" fillId="2" borderId="6" xfId="3" applyNumberFormat="1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 vertical="center"/>
    </xf>
    <xf numFmtId="2" fontId="4" fillId="2" borderId="4" xfId="1" applyNumberFormat="1" applyFont="1" applyFill="1" applyBorder="1" applyAlignment="1">
      <alignment horizontal="left" vertical="center" wrapText="1"/>
    </xf>
    <xf numFmtId="164" fontId="10" fillId="0" borderId="4" xfId="1" applyFont="1" applyFill="1" applyBorder="1" applyAlignment="1">
      <alignment horizontal="center" vertical="top" wrapText="1"/>
    </xf>
    <xf numFmtId="0" fontId="54" fillId="0" borderId="11" xfId="0" applyNumberFormat="1" applyFont="1" applyBorder="1"/>
    <xf numFmtId="0" fontId="32" fillId="2" borderId="10" xfId="3" applyNumberFormat="1" applyFont="1" applyFill="1" applyBorder="1" applyAlignment="1">
      <alignment horizontal="center" vertical="center" wrapText="1"/>
    </xf>
    <xf numFmtId="164" fontId="5" fillId="2" borderId="0" xfId="3" applyFont="1" applyFill="1" applyBorder="1" applyAlignment="1">
      <alignment horizontal="center" wrapText="1"/>
    </xf>
    <xf numFmtId="164" fontId="5" fillId="2" borderId="0" xfId="3" applyFont="1" applyFill="1" applyBorder="1" applyAlignment="1">
      <alignment horizontal="left" wrapText="1"/>
    </xf>
    <xf numFmtId="0" fontId="55" fillId="0" borderId="4" xfId="0" applyNumberFormat="1" applyFont="1" applyBorder="1"/>
    <xf numFmtId="0" fontId="54" fillId="0" borderId="11" xfId="0" applyNumberFormat="1" applyFont="1" applyBorder="1" applyAlignment="1">
      <alignment wrapText="1"/>
    </xf>
    <xf numFmtId="0" fontId="55" fillId="0" borderId="4" xfId="0" applyNumberFormat="1" applyFont="1" applyBorder="1" applyAlignment="1">
      <alignment wrapText="1"/>
    </xf>
    <xf numFmtId="0" fontId="45" fillId="2" borderId="0" xfId="0" applyFont="1" applyFill="1" applyBorder="1" applyAlignment="1"/>
    <xf numFmtId="49" fontId="1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39" fillId="2" borderId="0" xfId="1" applyNumberFormat="1" applyFont="1" applyFill="1" applyBorder="1" applyAlignment="1">
      <alignment horizontal="right" vertical="center" wrapText="1"/>
    </xf>
    <xf numFmtId="0" fontId="46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/>
    </xf>
  </cellXfs>
  <cellStyles count="5">
    <cellStyle name="Акцент6" xfId="2" builtinId="49"/>
    <cellStyle name="Денежный" xfId="1" builtinId="4"/>
    <cellStyle name="Денежный 2" xfId="3"/>
    <cellStyle name="Обычный" xfId="0" builtinId="0"/>
    <cellStyle name="Обычный 2 7" xfId="4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dravmedinform.ru/nomenclatura-meditcinskikh-uslug/b01.022.001.html" TargetMode="External"/><Relationship Id="rId13" Type="http://schemas.openxmlformats.org/officeDocument/2006/relationships/hyperlink" Target="http://zdravmedinform.ru/nomenclatura-meditcinskikh-uslug/b01.031.002.html" TargetMode="External"/><Relationship Id="rId18" Type="http://schemas.openxmlformats.org/officeDocument/2006/relationships/hyperlink" Target="http://zdravmedinform.ru/nomenclatura-meditcinskikh-uslug/b01.050.001.html" TargetMode="External"/><Relationship Id="rId26" Type="http://schemas.openxmlformats.org/officeDocument/2006/relationships/hyperlink" Target="https://zdravmedinform.ru/nomenclatura-meditcinskikh-uslug/a17.03.003.html" TargetMode="External"/><Relationship Id="rId3" Type="http://schemas.openxmlformats.org/officeDocument/2006/relationships/hyperlink" Target="http://zdravmedinform.ru/nomenclatura-meditcinskikh-uslug/a09.05.054.001.html" TargetMode="External"/><Relationship Id="rId21" Type="http://schemas.openxmlformats.org/officeDocument/2006/relationships/hyperlink" Target="http://zdravmedinform.ru/nomenclatura-meditcinskikh-uslug/b01.058.002.html" TargetMode="External"/><Relationship Id="rId7" Type="http://schemas.openxmlformats.org/officeDocument/2006/relationships/hyperlink" Target="http://zdravmedinform.ru/nomenclatura-meditcinskikh-uslug/a26.06.107.html" TargetMode="External"/><Relationship Id="rId12" Type="http://schemas.openxmlformats.org/officeDocument/2006/relationships/hyperlink" Target="http://zdravmedinform.ru/nomenclatura-meditcinskikh-uslug/b01.031.001.html" TargetMode="External"/><Relationship Id="rId17" Type="http://schemas.openxmlformats.org/officeDocument/2006/relationships/hyperlink" Target="http://zdravmedinform.ru/nomenclatura-meditcinskikh-uslug/b01.041.002.html" TargetMode="External"/><Relationship Id="rId25" Type="http://schemas.openxmlformats.org/officeDocument/2006/relationships/hyperlink" Target="http://zdravmedinform.ru/nomenclatura-meditcinskikh-uslug/b01.033.002.html" TargetMode="External"/><Relationship Id="rId2" Type="http://schemas.openxmlformats.org/officeDocument/2006/relationships/hyperlink" Target="http://zdravmedinform.ru/nomenclatura-meditcinskikh-uslug/a26.06.045.002.html" TargetMode="External"/><Relationship Id="rId16" Type="http://schemas.openxmlformats.org/officeDocument/2006/relationships/hyperlink" Target="http://zdravmedinform.ru/nomenclatura-meditcinskikh-uslug/b01.041.001.html" TargetMode="External"/><Relationship Id="rId20" Type="http://schemas.openxmlformats.org/officeDocument/2006/relationships/hyperlink" Target="http://zdravmedinform.ru/nomenclatura-meditcinskikh-uslug/b01.058.001.html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://zdravmedinform.ru/nomenclatura-meditcinskikh-uslug/a26.06.045.001.html" TargetMode="External"/><Relationship Id="rId6" Type="http://schemas.openxmlformats.org/officeDocument/2006/relationships/hyperlink" Target="http://zdravmedinform.ru/nomenclatura-meditcinskikh-uslug/a09.05.054.002.html" TargetMode="External"/><Relationship Id="rId11" Type="http://schemas.openxmlformats.org/officeDocument/2006/relationships/hyperlink" Target="http://zdravmedinform.ru/nomenclatura-meditcinskikh-uslug/b01.023.002.html" TargetMode="External"/><Relationship Id="rId24" Type="http://schemas.openxmlformats.org/officeDocument/2006/relationships/hyperlink" Target="http://zdravmedinform.ru/nomenclatura-meditcinskikh-uslug/b01.033.001.html" TargetMode="External"/><Relationship Id="rId5" Type="http://schemas.openxmlformats.org/officeDocument/2006/relationships/hyperlink" Target="http://zdravmedinform.ru/nomenclatura-meditcinskikh-uslug/a09.05.054.003.html" TargetMode="External"/><Relationship Id="rId15" Type="http://schemas.openxmlformats.org/officeDocument/2006/relationships/hyperlink" Target="http://zdravmedinform.ru/nomenclatura-meditcinskikh-uslug/b01.037.002.html" TargetMode="External"/><Relationship Id="rId23" Type="http://schemas.openxmlformats.org/officeDocument/2006/relationships/hyperlink" Target="http://zdravmedinform.ru/nomenclatura-meditcinskikh-uslug/b01.020.002.html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zdravmedinform.ru/nomenclatura-meditcinskikh-uslug/b01.023.001.html" TargetMode="External"/><Relationship Id="rId19" Type="http://schemas.openxmlformats.org/officeDocument/2006/relationships/hyperlink" Target="http://zdravmedinform.ru/nomenclatura-meditcinskikh-uslug/b01.050.002.html" TargetMode="External"/><Relationship Id="rId4" Type="http://schemas.openxmlformats.org/officeDocument/2006/relationships/hyperlink" Target="http://zdravmedinform.ru/nomenclatura-meditcinskikh-uslug/a09.05.054.004.html" TargetMode="External"/><Relationship Id="rId9" Type="http://schemas.openxmlformats.org/officeDocument/2006/relationships/hyperlink" Target="http://zdravmedinform.ru/nomenclatura-meditcinskikh-uslug/b01.022.002.html" TargetMode="External"/><Relationship Id="rId14" Type="http://schemas.openxmlformats.org/officeDocument/2006/relationships/hyperlink" Target="http://zdravmedinform.ru/nomenclatura-meditcinskikh-uslug/b01.037.001.html" TargetMode="External"/><Relationship Id="rId22" Type="http://schemas.openxmlformats.org/officeDocument/2006/relationships/hyperlink" Target="http://zdravmedinform.ru/nomenclatura-meditcinskikh-uslug/b01.020.001.htm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687"/>
  <sheetViews>
    <sheetView tabSelected="1" workbookViewId="0">
      <pane ySplit="1" topLeftCell="A2" activePane="bottomLeft" state="frozen"/>
      <selection pane="bottomLeft" activeCell="C19" sqref="C19"/>
    </sheetView>
  </sheetViews>
  <sheetFormatPr defaultRowHeight="12.75" x14ac:dyDescent="0.2"/>
  <cols>
    <col min="1" max="1" width="14" style="1" customWidth="1"/>
    <col min="2" max="2" width="17.7109375" style="131" customWidth="1"/>
    <col min="3" max="3" width="67.140625" style="132" customWidth="1"/>
    <col min="4" max="4" width="13" style="133" customWidth="1"/>
    <col min="5" max="5" width="11.140625" style="1" customWidth="1"/>
    <col min="6" max="6" width="9.140625" style="1" customWidth="1"/>
    <col min="7" max="16384" width="9.140625" style="1"/>
  </cols>
  <sheetData>
    <row r="1" spans="2:5" s="13" customFormat="1" ht="15" x14ac:dyDescent="0.2">
      <c r="B1" s="10"/>
      <c r="C1" s="11"/>
      <c r="D1" s="11"/>
      <c r="E1" s="12"/>
    </row>
    <row r="2" spans="2:5" s="13" customFormat="1" ht="15" x14ac:dyDescent="0.2">
      <c r="B2" s="10"/>
      <c r="C2" s="11"/>
      <c r="D2" s="11"/>
      <c r="E2" s="12"/>
    </row>
    <row r="3" spans="2:5" s="15" customFormat="1" ht="15.75" x14ac:dyDescent="0.25">
      <c r="B3" s="167" t="s">
        <v>0</v>
      </c>
      <c r="C3" s="167"/>
      <c r="D3" s="167"/>
      <c r="E3" s="14"/>
    </row>
    <row r="4" spans="2:5" s="17" customFormat="1" ht="18" x14ac:dyDescent="0.25">
      <c r="B4" s="167" t="s">
        <v>1</v>
      </c>
      <c r="C4" s="167"/>
      <c r="D4" s="167"/>
      <c r="E4" s="16"/>
    </row>
    <row r="5" spans="2:5" s="17" customFormat="1" ht="18.75" thickBot="1" x14ac:dyDescent="0.3">
      <c r="B5" s="168" t="s">
        <v>2</v>
      </c>
      <c r="C5" s="168"/>
      <c r="D5" s="168"/>
      <c r="E5" s="16"/>
    </row>
    <row r="6" spans="2:5" s="17" customFormat="1" ht="18.75" thickTop="1" x14ac:dyDescent="0.25">
      <c r="B6" s="18"/>
      <c r="C6" s="16"/>
      <c r="D6" s="19"/>
      <c r="E6" s="16"/>
    </row>
    <row r="7" spans="2:5" s="23" customFormat="1" ht="15.75" x14ac:dyDescent="0.2">
      <c r="B7" s="20"/>
      <c r="C7" s="21"/>
      <c r="D7" s="22" t="s">
        <v>3</v>
      </c>
    </row>
    <row r="8" spans="2:5" s="23" customFormat="1" ht="15" x14ac:dyDescent="0.2">
      <c r="B8" s="24"/>
      <c r="C8" s="22"/>
      <c r="D8" s="22" t="s">
        <v>401</v>
      </c>
    </row>
    <row r="9" spans="2:5" s="23" customFormat="1" ht="15" x14ac:dyDescent="0.2">
      <c r="B9" s="24"/>
      <c r="C9" s="22"/>
      <c r="D9" s="22" t="s">
        <v>4</v>
      </c>
    </row>
    <row r="10" spans="2:5" s="23" customFormat="1" ht="15" x14ac:dyDescent="0.2">
      <c r="B10" s="25"/>
      <c r="C10" s="26"/>
      <c r="D10" s="26" t="s">
        <v>402</v>
      </c>
    </row>
    <row r="11" spans="2:5" s="23" customFormat="1" ht="26.25" customHeight="1" x14ac:dyDescent="0.2">
      <c r="B11" s="24"/>
      <c r="C11" s="22"/>
      <c r="D11" s="22" t="s">
        <v>1688</v>
      </c>
    </row>
    <row r="12" spans="2:5" s="23" customFormat="1" ht="26.25" customHeight="1" x14ac:dyDescent="0.2">
      <c r="B12" s="24"/>
      <c r="C12" s="22"/>
      <c r="D12" s="22"/>
    </row>
    <row r="13" spans="2:5" ht="15.75" x14ac:dyDescent="0.25">
      <c r="B13" s="27"/>
      <c r="C13" s="28" t="s">
        <v>390</v>
      </c>
      <c r="D13" s="29"/>
      <c r="E13" s="23"/>
    </row>
    <row r="14" spans="2:5" ht="15.75" x14ac:dyDescent="0.25">
      <c r="B14" s="27"/>
      <c r="C14" s="28" t="s">
        <v>1170</v>
      </c>
      <c r="D14" s="29"/>
      <c r="E14" s="23"/>
    </row>
    <row r="15" spans="2:5" ht="15.75" x14ac:dyDescent="0.25">
      <c r="B15" s="27"/>
      <c r="C15" s="28" t="s">
        <v>5</v>
      </c>
      <c r="D15" s="29"/>
      <c r="E15" s="23"/>
    </row>
    <row r="16" spans="2:5" ht="15.75" x14ac:dyDescent="0.25">
      <c r="B16" s="27"/>
      <c r="C16" s="28" t="s">
        <v>6</v>
      </c>
      <c r="D16" s="29"/>
      <c r="E16" s="23"/>
    </row>
    <row r="17" spans="1:8" ht="15.75" x14ac:dyDescent="0.25">
      <c r="B17" s="27"/>
      <c r="C17" s="28" t="s">
        <v>0</v>
      </c>
      <c r="D17" s="29"/>
      <c r="E17" s="23"/>
    </row>
    <row r="18" spans="1:8" ht="15.75" x14ac:dyDescent="0.25">
      <c r="B18" s="27"/>
      <c r="C18" s="28"/>
      <c r="D18" s="29"/>
      <c r="E18" s="23"/>
    </row>
    <row r="19" spans="1:8" ht="15.75" x14ac:dyDescent="0.25">
      <c r="B19" s="27"/>
      <c r="C19" s="28" t="s">
        <v>1689</v>
      </c>
      <c r="D19" s="29"/>
      <c r="E19" s="23"/>
    </row>
    <row r="20" spans="1:8" ht="16.5" thickBot="1" x14ac:dyDescent="0.3">
      <c r="B20" s="20"/>
      <c r="C20" s="30"/>
      <c r="D20" s="29"/>
      <c r="E20" s="23"/>
    </row>
    <row r="21" spans="1:8" s="35" customFormat="1" ht="63.75" x14ac:dyDescent="0.2">
      <c r="A21" s="31" t="s">
        <v>424</v>
      </c>
      <c r="B21" s="32" t="s">
        <v>7</v>
      </c>
      <c r="C21" s="33" t="s">
        <v>8</v>
      </c>
      <c r="D21" s="34" t="s">
        <v>9</v>
      </c>
      <c r="E21" s="10"/>
    </row>
    <row r="22" spans="1:8" s="35" customFormat="1" ht="15" x14ac:dyDescent="0.2">
      <c r="A22" s="36"/>
      <c r="B22" s="37"/>
      <c r="C22" s="38" t="s">
        <v>10</v>
      </c>
      <c r="D22" s="39"/>
      <c r="E22" s="10"/>
      <c r="F22" s="40"/>
    </row>
    <row r="23" spans="1:8" x14ac:dyDescent="0.2">
      <c r="A23" s="3" t="s">
        <v>781</v>
      </c>
      <c r="B23" s="136" t="s">
        <v>11</v>
      </c>
      <c r="C23" s="41" t="s">
        <v>878</v>
      </c>
      <c r="D23" s="42">
        <v>800</v>
      </c>
      <c r="E23" s="7"/>
      <c r="F23" s="7"/>
      <c r="G23" s="43"/>
      <c r="H23" s="43"/>
    </row>
    <row r="24" spans="1:8" x14ac:dyDescent="0.2">
      <c r="A24" s="3" t="s">
        <v>857</v>
      </c>
      <c r="B24" s="136" t="s">
        <v>900</v>
      </c>
      <c r="C24" s="41" t="s">
        <v>879</v>
      </c>
      <c r="D24" s="42">
        <v>600</v>
      </c>
      <c r="E24" s="7"/>
      <c r="F24" s="7"/>
      <c r="G24" s="43"/>
      <c r="H24" s="43"/>
    </row>
    <row r="25" spans="1:8" x14ac:dyDescent="0.2">
      <c r="A25" s="3" t="s">
        <v>858</v>
      </c>
      <c r="B25" s="136" t="s">
        <v>12</v>
      </c>
      <c r="C25" s="41" t="s">
        <v>880</v>
      </c>
      <c r="D25" s="42">
        <v>800</v>
      </c>
      <c r="E25" s="7"/>
      <c r="F25" s="7"/>
      <c r="G25" s="43"/>
      <c r="H25" s="43"/>
    </row>
    <row r="26" spans="1:8" x14ac:dyDescent="0.2">
      <c r="A26" s="3" t="s">
        <v>859</v>
      </c>
      <c r="B26" s="136" t="s">
        <v>13</v>
      </c>
      <c r="C26" s="41" t="s">
        <v>881</v>
      </c>
      <c r="D26" s="42">
        <v>600</v>
      </c>
      <c r="E26" s="7"/>
      <c r="F26" s="7"/>
      <c r="G26" s="43"/>
      <c r="H26" s="43"/>
    </row>
    <row r="27" spans="1:8" x14ac:dyDescent="0.2">
      <c r="A27" s="3" t="s">
        <v>860</v>
      </c>
      <c r="B27" s="136" t="s">
        <v>14</v>
      </c>
      <c r="C27" s="41" t="s">
        <v>899</v>
      </c>
      <c r="D27" s="42">
        <v>800</v>
      </c>
      <c r="E27" s="7"/>
      <c r="F27" s="7"/>
      <c r="G27" s="43"/>
      <c r="H27" s="43"/>
    </row>
    <row r="28" spans="1:8" x14ac:dyDescent="0.2">
      <c r="A28" s="3" t="s">
        <v>861</v>
      </c>
      <c r="B28" s="136" t="s">
        <v>901</v>
      </c>
      <c r="C28" s="41" t="s">
        <v>882</v>
      </c>
      <c r="D28" s="42">
        <v>600</v>
      </c>
      <c r="E28" s="7"/>
      <c r="F28" s="7"/>
      <c r="G28" s="43"/>
      <c r="H28" s="43"/>
    </row>
    <row r="29" spans="1:8" x14ac:dyDescent="0.2">
      <c r="A29" s="3" t="s">
        <v>862</v>
      </c>
      <c r="B29" s="136" t="s">
        <v>902</v>
      </c>
      <c r="C29" s="41" t="s">
        <v>883</v>
      </c>
      <c r="D29" s="42">
        <v>800</v>
      </c>
      <c r="E29" s="7"/>
      <c r="F29" s="7"/>
      <c r="G29" s="43"/>
      <c r="H29" s="43"/>
    </row>
    <row r="30" spans="1:8" x14ac:dyDescent="0.2">
      <c r="A30" s="3" t="s">
        <v>863</v>
      </c>
      <c r="B30" s="136" t="s">
        <v>392</v>
      </c>
      <c r="C30" s="41" t="s">
        <v>884</v>
      </c>
      <c r="D30" s="42">
        <v>600</v>
      </c>
      <c r="E30" s="7"/>
      <c r="F30" s="7"/>
      <c r="G30" s="43"/>
      <c r="H30" s="43"/>
    </row>
    <row r="31" spans="1:8" x14ac:dyDescent="0.2">
      <c r="A31" s="3" t="s">
        <v>864</v>
      </c>
      <c r="B31" s="136" t="s">
        <v>393</v>
      </c>
      <c r="C31" s="41" t="s">
        <v>885</v>
      </c>
      <c r="D31" s="42">
        <v>800</v>
      </c>
      <c r="E31" s="7"/>
      <c r="F31" s="7"/>
      <c r="G31" s="43"/>
      <c r="H31" s="43"/>
    </row>
    <row r="32" spans="1:8" x14ac:dyDescent="0.2">
      <c r="A32" s="3" t="s">
        <v>865</v>
      </c>
      <c r="B32" s="136" t="s">
        <v>394</v>
      </c>
      <c r="C32" s="41" t="s">
        <v>886</v>
      </c>
      <c r="D32" s="42">
        <v>600</v>
      </c>
      <c r="E32" s="7"/>
      <c r="F32" s="7"/>
      <c r="G32" s="43"/>
      <c r="H32" s="43"/>
    </row>
    <row r="33" spans="1:8" x14ac:dyDescent="0.2">
      <c r="A33" s="3" t="s">
        <v>866</v>
      </c>
      <c r="B33" s="136" t="s">
        <v>396</v>
      </c>
      <c r="C33" s="41" t="s">
        <v>887</v>
      </c>
      <c r="D33" s="42">
        <v>800</v>
      </c>
      <c r="E33" s="7"/>
      <c r="F33" s="7"/>
      <c r="G33" s="43"/>
      <c r="H33" s="43"/>
    </row>
    <row r="34" spans="1:8" x14ac:dyDescent="0.2">
      <c r="A34" s="3" t="s">
        <v>867</v>
      </c>
      <c r="B34" s="136" t="s">
        <v>397</v>
      </c>
      <c r="C34" s="41" t="s">
        <v>888</v>
      </c>
      <c r="D34" s="42">
        <v>600</v>
      </c>
      <c r="E34" s="7"/>
      <c r="F34" s="7"/>
      <c r="G34" s="43"/>
      <c r="H34" s="43"/>
    </row>
    <row r="35" spans="1:8" x14ac:dyDescent="0.2">
      <c r="A35" s="3" t="s">
        <v>868</v>
      </c>
      <c r="B35" s="136" t="s">
        <v>404</v>
      </c>
      <c r="C35" s="41" t="s">
        <v>889</v>
      </c>
      <c r="D35" s="42">
        <v>800</v>
      </c>
      <c r="E35" s="7"/>
      <c r="F35" s="7"/>
      <c r="G35" s="43"/>
      <c r="H35" s="43"/>
    </row>
    <row r="36" spans="1:8" x14ac:dyDescent="0.2">
      <c r="A36" s="3" t="s">
        <v>869</v>
      </c>
      <c r="B36" s="136" t="s">
        <v>410</v>
      </c>
      <c r="C36" s="41" t="s">
        <v>890</v>
      </c>
      <c r="D36" s="42">
        <v>600</v>
      </c>
      <c r="E36" s="7"/>
      <c r="F36" s="7"/>
      <c r="G36" s="43"/>
      <c r="H36" s="43"/>
    </row>
    <row r="37" spans="1:8" x14ac:dyDescent="0.2">
      <c r="A37" s="3" t="s">
        <v>870</v>
      </c>
      <c r="B37" s="136" t="s">
        <v>411</v>
      </c>
      <c r="C37" s="41" t="s">
        <v>891</v>
      </c>
      <c r="D37" s="42">
        <v>800</v>
      </c>
      <c r="E37" s="7"/>
      <c r="F37" s="7"/>
      <c r="G37" s="43"/>
      <c r="H37" s="43"/>
    </row>
    <row r="38" spans="1:8" x14ac:dyDescent="0.2">
      <c r="A38" s="3" t="s">
        <v>871</v>
      </c>
      <c r="B38" s="136" t="s">
        <v>903</v>
      </c>
      <c r="C38" s="41" t="s">
        <v>892</v>
      </c>
      <c r="D38" s="42">
        <v>600</v>
      </c>
      <c r="E38" s="7"/>
      <c r="F38" s="7"/>
      <c r="G38" s="43"/>
      <c r="H38" s="43"/>
    </row>
    <row r="39" spans="1:8" x14ac:dyDescent="0.2">
      <c r="A39" s="3" t="s">
        <v>872</v>
      </c>
      <c r="B39" s="136" t="s">
        <v>904</v>
      </c>
      <c r="C39" s="41" t="s">
        <v>893</v>
      </c>
      <c r="D39" s="42">
        <v>800</v>
      </c>
      <c r="E39" s="7"/>
      <c r="F39" s="7"/>
      <c r="G39" s="43"/>
      <c r="H39" s="43"/>
    </row>
    <row r="40" spans="1:8" x14ac:dyDescent="0.2">
      <c r="A40" s="3" t="s">
        <v>873</v>
      </c>
      <c r="B40" s="136" t="s">
        <v>905</v>
      </c>
      <c r="C40" s="41" t="s">
        <v>894</v>
      </c>
      <c r="D40" s="42">
        <v>600</v>
      </c>
      <c r="E40" s="7"/>
      <c r="F40" s="7"/>
      <c r="G40" s="43"/>
      <c r="H40" s="43"/>
    </row>
    <row r="41" spans="1:8" ht="17.25" customHeight="1" x14ac:dyDescent="0.2">
      <c r="A41" s="3" t="s">
        <v>874</v>
      </c>
      <c r="B41" s="136" t="s">
        <v>906</v>
      </c>
      <c r="C41" s="41" t="s">
        <v>895</v>
      </c>
      <c r="D41" s="42">
        <v>800</v>
      </c>
      <c r="E41" s="7"/>
      <c r="F41" s="7"/>
      <c r="G41" s="43"/>
      <c r="H41" s="43"/>
    </row>
    <row r="42" spans="1:8" x14ac:dyDescent="0.2">
      <c r="A42" s="3" t="s">
        <v>875</v>
      </c>
      <c r="B42" s="136" t="s">
        <v>18</v>
      </c>
      <c r="C42" s="41" t="s">
        <v>896</v>
      </c>
      <c r="D42" s="42">
        <v>800</v>
      </c>
      <c r="E42" s="7"/>
      <c r="F42" s="7"/>
      <c r="G42" s="43"/>
      <c r="H42" s="43"/>
    </row>
    <row r="43" spans="1:8" x14ac:dyDescent="0.2">
      <c r="A43" s="3" t="s">
        <v>876</v>
      </c>
      <c r="B43" s="136" t="s">
        <v>907</v>
      </c>
      <c r="C43" s="41" t="s">
        <v>897</v>
      </c>
      <c r="D43" s="42">
        <v>800</v>
      </c>
      <c r="E43" s="7"/>
      <c r="F43" s="7"/>
      <c r="G43" s="43"/>
      <c r="H43" s="43"/>
    </row>
    <row r="44" spans="1:8" x14ac:dyDescent="0.2">
      <c r="A44" s="3" t="s">
        <v>877</v>
      </c>
      <c r="B44" s="136" t="s">
        <v>908</v>
      </c>
      <c r="C44" s="41" t="s">
        <v>898</v>
      </c>
      <c r="D44" s="42">
        <v>600</v>
      </c>
      <c r="E44" s="7"/>
      <c r="F44" s="7"/>
      <c r="G44" s="43"/>
      <c r="H44" s="43"/>
    </row>
    <row r="45" spans="1:8" ht="24.75" customHeight="1" x14ac:dyDescent="0.2">
      <c r="A45" s="3" t="s">
        <v>425</v>
      </c>
      <c r="B45" s="136" t="s">
        <v>909</v>
      </c>
      <c r="C45" s="41" t="s">
        <v>778</v>
      </c>
      <c r="D45" s="42">
        <v>950</v>
      </c>
      <c r="E45" s="7"/>
      <c r="F45" s="7"/>
    </row>
    <row r="46" spans="1:8" ht="26.25" customHeight="1" x14ac:dyDescent="0.2">
      <c r="A46" s="3" t="s">
        <v>426</v>
      </c>
      <c r="B46" s="136" t="s">
        <v>910</v>
      </c>
      <c r="C46" s="41" t="s">
        <v>779</v>
      </c>
      <c r="D46" s="42">
        <v>750</v>
      </c>
      <c r="E46" s="7"/>
      <c r="F46" s="7"/>
    </row>
    <row r="47" spans="1:8" ht="27" customHeight="1" x14ac:dyDescent="0.2">
      <c r="A47" s="3" t="s">
        <v>427</v>
      </c>
      <c r="B47" s="136" t="s">
        <v>911</v>
      </c>
      <c r="C47" s="41" t="s">
        <v>780</v>
      </c>
      <c r="D47" s="42">
        <v>1000</v>
      </c>
      <c r="E47" s="7"/>
      <c r="F47" s="7"/>
    </row>
    <row r="48" spans="1:8" s="13" customFormat="1" ht="15.75" customHeight="1" x14ac:dyDescent="0.2">
      <c r="A48" s="44"/>
      <c r="B48" s="137"/>
      <c r="C48" s="45" t="s">
        <v>15</v>
      </c>
      <c r="D48" s="42"/>
      <c r="E48" s="7"/>
      <c r="F48" s="7"/>
    </row>
    <row r="49" spans="1:6" s="13" customFormat="1" ht="66.75" customHeight="1" x14ac:dyDescent="0.2">
      <c r="A49" s="46" t="s">
        <v>781</v>
      </c>
      <c r="B49" s="47" t="s">
        <v>16</v>
      </c>
      <c r="C49" s="41" t="s">
        <v>831</v>
      </c>
      <c r="D49" s="42">
        <v>1165</v>
      </c>
      <c r="E49" s="7"/>
      <c r="F49" s="7"/>
    </row>
    <row r="50" spans="1:6" s="13" customFormat="1" ht="38.25" x14ac:dyDescent="0.2">
      <c r="A50" s="46" t="s">
        <v>781</v>
      </c>
      <c r="B50" s="47" t="s">
        <v>17</v>
      </c>
      <c r="C50" s="41" t="s">
        <v>832</v>
      </c>
      <c r="D50" s="42">
        <v>1150</v>
      </c>
      <c r="E50" s="7"/>
      <c r="F50" s="7"/>
    </row>
    <row r="51" spans="1:6" s="13" customFormat="1" ht="25.5" x14ac:dyDescent="0.2">
      <c r="A51" s="44"/>
      <c r="B51" s="47" t="s">
        <v>18</v>
      </c>
      <c r="C51" s="48" t="s">
        <v>19</v>
      </c>
      <c r="D51" s="42"/>
      <c r="E51" s="7"/>
      <c r="F51" s="7"/>
    </row>
    <row r="52" spans="1:6" s="13" customFormat="1" ht="70.5" customHeight="1" x14ac:dyDescent="0.2">
      <c r="A52" s="3" t="s">
        <v>607</v>
      </c>
      <c r="B52" s="47" t="s">
        <v>20</v>
      </c>
      <c r="C52" s="151" t="s">
        <v>818</v>
      </c>
      <c r="D52" s="42">
        <v>600</v>
      </c>
      <c r="E52" s="7"/>
      <c r="F52" s="7"/>
    </row>
    <row r="53" spans="1:6" s="13" customFormat="1" ht="57" x14ac:dyDescent="0.2">
      <c r="A53" s="3" t="s">
        <v>607</v>
      </c>
      <c r="B53" s="47" t="s">
        <v>21</v>
      </c>
      <c r="C53" s="151" t="s">
        <v>830</v>
      </c>
      <c r="D53" s="42">
        <v>600</v>
      </c>
      <c r="E53" s="7"/>
      <c r="F53" s="7"/>
    </row>
    <row r="54" spans="1:6" s="13" customFormat="1" ht="51" x14ac:dyDescent="0.2">
      <c r="A54" s="3" t="s">
        <v>607</v>
      </c>
      <c r="B54" s="47" t="s">
        <v>22</v>
      </c>
      <c r="C54" s="41" t="s">
        <v>829</v>
      </c>
      <c r="D54" s="42">
        <v>500</v>
      </c>
      <c r="E54" s="7"/>
      <c r="F54" s="7"/>
    </row>
    <row r="55" spans="1:6" s="13" customFormat="1" ht="29.25" customHeight="1" x14ac:dyDescent="0.2">
      <c r="A55" s="3" t="s">
        <v>607</v>
      </c>
      <c r="B55" s="47" t="s">
        <v>23</v>
      </c>
      <c r="C55" s="41" t="s">
        <v>1307</v>
      </c>
      <c r="D55" s="42">
        <v>2250</v>
      </c>
      <c r="E55" s="7"/>
      <c r="F55" s="7"/>
    </row>
    <row r="56" spans="1:6" s="13" customFormat="1" ht="30.75" customHeight="1" x14ac:dyDescent="0.2">
      <c r="A56" s="3" t="s">
        <v>607</v>
      </c>
      <c r="B56" s="47" t="s">
        <v>24</v>
      </c>
      <c r="C56" s="41" t="s">
        <v>1308</v>
      </c>
      <c r="D56" s="42">
        <v>1950</v>
      </c>
      <c r="E56" s="7"/>
      <c r="F56" s="7"/>
    </row>
    <row r="57" spans="1:6" s="13" customFormat="1" ht="51" x14ac:dyDescent="0.2">
      <c r="A57" s="3" t="s">
        <v>607</v>
      </c>
      <c r="B57" s="47" t="s">
        <v>25</v>
      </c>
      <c r="C57" s="41" t="s">
        <v>1309</v>
      </c>
      <c r="D57" s="42">
        <v>1400</v>
      </c>
      <c r="E57" s="7"/>
      <c r="F57" s="7"/>
    </row>
    <row r="58" spans="1:6" s="13" customFormat="1" ht="51" x14ac:dyDescent="0.2">
      <c r="A58" s="3" t="s">
        <v>607</v>
      </c>
      <c r="B58" s="47" t="s">
        <v>26</v>
      </c>
      <c r="C58" s="41" t="s">
        <v>1310</v>
      </c>
      <c r="D58" s="42">
        <v>1150</v>
      </c>
      <c r="E58" s="7"/>
      <c r="F58" s="7"/>
    </row>
    <row r="59" spans="1:6" s="13" customFormat="1" ht="51" x14ac:dyDescent="0.2">
      <c r="A59" s="3" t="s">
        <v>607</v>
      </c>
      <c r="B59" s="47" t="s">
        <v>27</v>
      </c>
      <c r="C59" s="41" t="s">
        <v>1311</v>
      </c>
      <c r="D59" s="42">
        <v>1100</v>
      </c>
      <c r="E59" s="7"/>
      <c r="F59" s="7"/>
    </row>
    <row r="60" spans="1:6" s="13" customFormat="1" ht="51" x14ac:dyDescent="0.2">
      <c r="A60" s="3" t="s">
        <v>607</v>
      </c>
      <c r="B60" s="47" t="s">
        <v>28</v>
      </c>
      <c r="C60" s="41" t="s">
        <v>1312</v>
      </c>
      <c r="D60" s="42">
        <v>900</v>
      </c>
      <c r="E60" s="7"/>
      <c r="F60" s="7"/>
    </row>
    <row r="61" spans="1:6" s="50" customFormat="1" ht="15" x14ac:dyDescent="0.2">
      <c r="A61" s="3"/>
      <c r="B61" s="49"/>
      <c r="C61" s="38" t="s">
        <v>29</v>
      </c>
      <c r="D61" s="138"/>
    </row>
    <row r="62" spans="1:6" s="50" customFormat="1" ht="15" x14ac:dyDescent="0.2">
      <c r="A62" s="3"/>
      <c r="B62" s="49"/>
      <c r="C62" s="38" t="s">
        <v>30</v>
      </c>
      <c r="D62" s="138"/>
    </row>
    <row r="63" spans="1:6" x14ac:dyDescent="0.2">
      <c r="A63" s="46" t="s">
        <v>801</v>
      </c>
      <c r="B63" s="47" t="s">
        <v>31</v>
      </c>
      <c r="C63" s="41" t="s">
        <v>805</v>
      </c>
      <c r="D63" s="42">
        <v>280</v>
      </c>
      <c r="E63" s="7"/>
    </row>
    <row r="64" spans="1:6" ht="25.5" x14ac:dyDescent="0.2">
      <c r="A64" s="46" t="s">
        <v>802</v>
      </c>
      <c r="B64" s="47" t="s">
        <v>804</v>
      </c>
      <c r="C64" s="41" t="s">
        <v>803</v>
      </c>
      <c r="D64" s="42">
        <v>150</v>
      </c>
      <c r="E64" s="7"/>
    </row>
    <row r="65" spans="1:6" ht="25.5" x14ac:dyDescent="0.2">
      <c r="A65" s="3" t="s">
        <v>598</v>
      </c>
      <c r="B65" s="47" t="s">
        <v>32</v>
      </c>
      <c r="C65" s="41" t="s">
        <v>809</v>
      </c>
      <c r="D65" s="42">
        <v>700</v>
      </c>
      <c r="E65" s="7"/>
    </row>
    <row r="66" spans="1:6" ht="25.5" x14ac:dyDescent="0.2">
      <c r="A66" s="3" t="s">
        <v>774</v>
      </c>
      <c r="B66" s="47" t="s">
        <v>33</v>
      </c>
      <c r="C66" s="41" t="s">
        <v>782</v>
      </c>
      <c r="D66" s="42">
        <v>280</v>
      </c>
      <c r="E66" s="7"/>
    </row>
    <row r="67" spans="1:6" x14ac:dyDescent="0.2">
      <c r="A67" s="3" t="s">
        <v>540</v>
      </c>
      <c r="B67" s="47" t="s">
        <v>34</v>
      </c>
      <c r="C67" s="41" t="s">
        <v>810</v>
      </c>
      <c r="D67" s="42">
        <v>250</v>
      </c>
      <c r="E67" s="7"/>
      <c r="F67" s="7"/>
    </row>
    <row r="68" spans="1:6" x14ac:dyDescent="0.2">
      <c r="A68" s="3" t="s">
        <v>541</v>
      </c>
      <c r="B68" s="47" t="s">
        <v>35</v>
      </c>
      <c r="C68" s="41" t="s">
        <v>811</v>
      </c>
      <c r="D68" s="42">
        <v>250</v>
      </c>
      <c r="E68" s="7"/>
      <c r="F68" s="7"/>
    </row>
    <row r="69" spans="1:6" x14ac:dyDescent="0.2">
      <c r="A69" s="3" t="s">
        <v>539</v>
      </c>
      <c r="B69" s="47" t="s">
        <v>36</v>
      </c>
      <c r="C69" s="41" t="s">
        <v>812</v>
      </c>
      <c r="D69" s="42">
        <v>500</v>
      </c>
      <c r="E69" s="7"/>
    </row>
    <row r="70" spans="1:6" x14ac:dyDescent="0.2">
      <c r="A70" s="3" t="s">
        <v>429</v>
      </c>
      <c r="B70" s="47" t="s">
        <v>37</v>
      </c>
      <c r="C70" s="41" t="s">
        <v>813</v>
      </c>
      <c r="D70" s="42">
        <v>750</v>
      </c>
      <c r="E70" s="7"/>
    </row>
    <row r="71" spans="1:6" x14ac:dyDescent="0.2">
      <c r="A71" s="3" t="s">
        <v>428</v>
      </c>
      <c r="B71" s="47" t="s">
        <v>38</v>
      </c>
      <c r="C71" s="41" t="s">
        <v>814</v>
      </c>
      <c r="D71" s="51">
        <v>1500</v>
      </c>
      <c r="E71" s="7"/>
    </row>
    <row r="72" spans="1:6" x14ac:dyDescent="0.2">
      <c r="A72" s="3" t="s">
        <v>451</v>
      </c>
      <c r="B72" s="47" t="s">
        <v>39</v>
      </c>
      <c r="C72" s="41" t="s">
        <v>783</v>
      </c>
      <c r="D72" s="42">
        <v>1250</v>
      </c>
      <c r="E72" s="7"/>
    </row>
    <row r="73" spans="1:6" x14ac:dyDescent="0.2">
      <c r="A73" s="3" t="s">
        <v>538</v>
      </c>
      <c r="B73" s="47" t="s">
        <v>40</v>
      </c>
      <c r="C73" s="41" t="s">
        <v>815</v>
      </c>
      <c r="D73" s="42">
        <v>250</v>
      </c>
      <c r="E73" s="7"/>
    </row>
    <row r="74" spans="1:6" ht="25.5" x14ac:dyDescent="0.2">
      <c r="A74" s="3" t="s">
        <v>430</v>
      </c>
      <c r="B74" s="47" t="s">
        <v>41</v>
      </c>
      <c r="C74" s="41" t="s">
        <v>816</v>
      </c>
      <c r="D74" s="42">
        <v>200</v>
      </c>
      <c r="E74" s="7"/>
    </row>
    <row r="75" spans="1:6" x14ac:dyDescent="0.2">
      <c r="A75" s="3" t="s">
        <v>431</v>
      </c>
      <c r="B75" s="47" t="s">
        <v>42</v>
      </c>
      <c r="C75" s="41" t="s">
        <v>817</v>
      </c>
      <c r="D75" s="42">
        <v>1000</v>
      </c>
      <c r="E75" s="7"/>
    </row>
    <row r="76" spans="1:6" x14ac:dyDescent="0.2">
      <c r="A76" s="3" t="s">
        <v>775</v>
      </c>
      <c r="B76" s="52" t="s">
        <v>413</v>
      </c>
      <c r="C76" s="53" t="s">
        <v>784</v>
      </c>
      <c r="D76" s="54">
        <v>320</v>
      </c>
      <c r="E76" s="7"/>
    </row>
    <row r="77" spans="1:6" x14ac:dyDescent="0.2">
      <c r="A77" s="3" t="s">
        <v>776</v>
      </c>
      <c r="B77" s="52" t="s">
        <v>414</v>
      </c>
      <c r="C77" s="53" t="s">
        <v>419</v>
      </c>
      <c r="D77" s="54">
        <v>295</v>
      </c>
      <c r="E77" s="7"/>
    </row>
    <row r="78" spans="1:6" x14ac:dyDescent="0.2">
      <c r="A78" s="3" t="s">
        <v>432</v>
      </c>
      <c r="B78" s="52" t="s">
        <v>415</v>
      </c>
      <c r="C78" s="53" t="s">
        <v>420</v>
      </c>
      <c r="D78" s="54">
        <v>440</v>
      </c>
      <c r="E78" s="7"/>
    </row>
    <row r="79" spans="1:6" x14ac:dyDescent="0.2">
      <c r="A79" s="3" t="s">
        <v>777</v>
      </c>
      <c r="B79" s="52" t="s">
        <v>416</v>
      </c>
      <c r="C79" s="53" t="s">
        <v>421</v>
      </c>
      <c r="D79" s="54">
        <v>355</v>
      </c>
      <c r="E79" s="7"/>
    </row>
    <row r="80" spans="1:6" x14ac:dyDescent="0.2">
      <c r="A80" s="3" t="s">
        <v>433</v>
      </c>
      <c r="B80" s="52" t="s">
        <v>417</v>
      </c>
      <c r="C80" s="53" t="s">
        <v>785</v>
      </c>
      <c r="D80" s="54">
        <v>400</v>
      </c>
      <c r="E80" s="7"/>
    </row>
    <row r="81" spans="1:6" x14ac:dyDescent="0.2">
      <c r="A81" s="3" t="s">
        <v>454</v>
      </c>
      <c r="B81" s="52" t="s">
        <v>418</v>
      </c>
      <c r="C81" s="53" t="s">
        <v>786</v>
      </c>
      <c r="D81" s="54">
        <v>110</v>
      </c>
      <c r="E81" s="7"/>
    </row>
    <row r="82" spans="1:6" s="2" customFormat="1" ht="15" x14ac:dyDescent="0.2">
      <c r="A82" s="3"/>
      <c r="B82" s="55"/>
      <c r="C82" s="45" t="s">
        <v>43</v>
      </c>
      <c r="D82" s="139"/>
    </row>
    <row r="83" spans="1:6" x14ac:dyDescent="0.2">
      <c r="A83" s="3" t="s">
        <v>441</v>
      </c>
      <c r="B83" s="56" t="s">
        <v>44</v>
      </c>
      <c r="C83" s="41" t="s">
        <v>787</v>
      </c>
      <c r="D83" s="42">
        <v>600</v>
      </c>
      <c r="E83" s="7"/>
    </row>
    <row r="84" spans="1:6" x14ac:dyDescent="0.2">
      <c r="A84" s="3" t="s">
        <v>442</v>
      </c>
      <c r="B84" s="57" t="s">
        <v>45</v>
      </c>
      <c r="C84" s="41" t="s">
        <v>788</v>
      </c>
      <c r="D84" s="42">
        <v>1000</v>
      </c>
      <c r="E84" s="7"/>
    </row>
    <row r="85" spans="1:6" x14ac:dyDescent="0.2">
      <c r="A85" s="3" t="s">
        <v>452</v>
      </c>
      <c r="B85" s="57" t="s">
        <v>46</v>
      </c>
      <c r="C85" s="41" t="s">
        <v>798</v>
      </c>
      <c r="D85" s="42">
        <v>300</v>
      </c>
      <c r="E85" s="7"/>
    </row>
    <row r="86" spans="1:6" x14ac:dyDescent="0.2">
      <c r="A86" s="58" t="s">
        <v>799</v>
      </c>
      <c r="B86" s="57" t="s">
        <v>47</v>
      </c>
      <c r="C86" s="41" t="s">
        <v>800</v>
      </c>
      <c r="D86" s="42">
        <v>300</v>
      </c>
      <c r="E86" s="7"/>
    </row>
    <row r="87" spans="1:6" x14ac:dyDescent="0.2">
      <c r="A87" s="3" t="s">
        <v>444</v>
      </c>
      <c r="B87" s="57" t="s">
        <v>48</v>
      </c>
      <c r="C87" s="59" t="s">
        <v>789</v>
      </c>
      <c r="D87" s="42">
        <v>250.00482987999999</v>
      </c>
      <c r="E87" s="7"/>
    </row>
    <row r="88" spans="1:6" s="13" customFormat="1" x14ac:dyDescent="0.2">
      <c r="A88" s="3" t="s">
        <v>450</v>
      </c>
      <c r="B88" s="57" t="s">
        <v>49</v>
      </c>
      <c r="C88" s="59" t="s">
        <v>790</v>
      </c>
      <c r="D88" s="42">
        <v>299.99500152000002</v>
      </c>
      <c r="E88" s="7"/>
    </row>
    <row r="89" spans="1:6" s="13" customFormat="1" ht="25.5" x14ac:dyDescent="0.2">
      <c r="A89" s="3" t="s">
        <v>443</v>
      </c>
      <c r="B89" s="57" t="s">
        <v>50</v>
      </c>
      <c r="C89" s="59" t="s">
        <v>791</v>
      </c>
      <c r="D89" s="42">
        <v>550</v>
      </c>
      <c r="E89" s="7"/>
    </row>
    <row r="90" spans="1:6" s="13" customFormat="1" x14ac:dyDescent="0.2">
      <c r="A90" s="3" t="s">
        <v>445</v>
      </c>
      <c r="B90" s="57" t="s">
        <v>51</v>
      </c>
      <c r="C90" s="41" t="s">
        <v>796</v>
      </c>
      <c r="D90" s="42">
        <v>600.00470380000002</v>
      </c>
      <c r="E90" s="7"/>
    </row>
    <row r="91" spans="1:6" s="13" customFormat="1" ht="25.5" x14ac:dyDescent="0.25">
      <c r="A91" s="3" t="s">
        <v>445</v>
      </c>
      <c r="B91" s="57" t="s">
        <v>52</v>
      </c>
      <c r="C91" s="41" t="s">
        <v>797</v>
      </c>
      <c r="D91" s="42">
        <v>600.00470380000002</v>
      </c>
      <c r="E91" s="7"/>
      <c r="F91" s="60"/>
    </row>
    <row r="92" spans="1:6" s="13" customFormat="1" x14ac:dyDescent="0.2">
      <c r="A92" s="3" t="s">
        <v>439</v>
      </c>
      <c r="B92" s="57" t="s">
        <v>395</v>
      </c>
      <c r="C92" s="41" t="s">
        <v>792</v>
      </c>
      <c r="D92" s="42">
        <v>700</v>
      </c>
      <c r="E92" s="7"/>
    </row>
    <row r="93" spans="1:6" s="13" customFormat="1" x14ac:dyDescent="0.2">
      <c r="A93" s="3" t="s">
        <v>453</v>
      </c>
      <c r="B93" s="57" t="s">
        <v>399</v>
      </c>
      <c r="C93" s="41" t="s">
        <v>793</v>
      </c>
      <c r="D93" s="42">
        <v>550</v>
      </c>
      <c r="E93" s="7"/>
    </row>
    <row r="94" spans="1:6" s="13" customFormat="1" x14ac:dyDescent="0.2">
      <c r="A94" s="3" t="s">
        <v>440</v>
      </c>
      <c r="B94" s="61" t="s">
        <v>398</v>
      </c>
      <c r="C94" s="41" t="s">
        <v>794</v>
      </c>
      <c r="D94" s="42">
        <v>900</v>
      </c>
      <c r="E94" s="7"/>
    </row>
    <row r="95" spans="1:6" s="13" customFormat="1" x14ac:dyDescent="0.2">
      <c r="A95" s="3" t="s">
        <v>438</v>
      </c>
      <c r="B95" s="61" t="s">
        <v>400</v>
      </c>
      <c r="C95" s="41" t="s">
        <v>795</v>
      </c>
      <c r="D95" s="42">
        <v>800</v>
      </c>
      <c r="E95" s="7"/>
    </row>
    <row r="96" spans="1:6" s="2" customFormat="1" ht="15.75" customHeight="1" x14ac:dyDescent="0.2">
      <c r="A96" s="3"/>
      <c r="B96" s="62"/>
      <c r="C96" s="63" t="s">
        <v>53</v>
      </c>
      <c r="D96" s="140"/>
    </row>
    <row r="97" spans="1:5" s="13" customFormat="1" ht="31.5" customHeight="1" x14ac:dyDescent="0.2">
      <c r="A97" s="3" t="s">
        <v>480</v>
      </c>
      <c r="B97" s="64" t="s">
        <v>54</v>
      </c>
      <c r="C97" s="41" t="s">
        <v>912</v>
      </c>
      <c r="D97" s="54">
        <v>585</v>
      </c>
      <c r="E97" s="7"/>
    </row>
    <row r="98" spans="1:5" s="13" customFormat="1" ht="31.5" customHeight="1" x14ac:dyDescent="0.2">
      <c r="A98" s="3" t="s">
        <v>610</v>
      </c>
      <c r="B98" s="64" t="s">
        <v>55</v>
      </c>
      <c r="C98" s="41" t="s">
        <v>56</v>
      </c>
      <c r="D98" s="54">
        <v>1950</v>
      </c>
      <c r="E98" s="7"/>
    </row>
    <row r="99" spans="1:5" s="2" customFormat="1" ht="33" customHeight="1" x14ac:dyDescent="0.2">
      <c r="A99" s="46" t="s">
        <v>616</v>
      </c>
      <c r="B99" s="64" t="s">
        <v>57</v>
      </c>
      <c r="C99" s="65" t="s">
        <v>617</v>
      </c>
      <c r="D99" s="54">
        <f>270+90</f>
        <v>360</v>
      </c>
      <c r="E99" s="7"/>
    </row>
    <row r="100" spans="1:5" ht="15.75" customHeight="1" x14ac:dyDescent="0.2">
      <c r="A100" s="9"/>
      <c r="B100" s="62"/>
      <c r="C100" s="63" t="s">
        <v>58</v>
      </c>
      <c r="D100" s="140"/>
      <c r="E100" s="2"/>
    </row>
    <row r="101" spans="1:5" ht="15.75" x14ac:dyDescent="0.25">
      <c r="A101" s="3" t="s">
        <v>435</v>
      </c>
      <c r="B101" s="64" t="s">
        <v>59</v>
      </c>
      <c r="C101" s="66" t="s">
        <v>618</v>
      </c>
      <c r="D101" s="54">
        <f>145+90</f>
        <v>235</v>
      </c>
      <c r="E101" s="7"/>
    </row>
    <row r="102" spans="1:5" s="13" customFormat="1" ht="15.75" x14ac:dyDescent="0.2">
      <c r="A102" s="3" t="s">
        <v>436</v>
      </c>
      <c r="B102" s="64" t="s">
        <v>60</v>
      </c>
      <c r="C102" s="67" t="s">
        <v>619</v>
      </c>
      <c r="D102" s="54">
        <f>130+90</f>
        <v>220</v>
      </c>
      <c r="E102" s="7"/>
    </row>
    <row r="103" spans="1:5" s="13" customFormat="1" ht="21" customHeight="1" x14ac:dyDescent="0.2">
      <c r="A103" s="3"/>
      <c r="B103" s="64"/>
      <c r="C103" s="152" t="s">
        <v>1328</v>
      </c>
      <c r="D103" s="54"/>
      <c r="E103" s="7"/>
    </row>
    <row r="104" spans="1:5" ht="15.75" customHeight="1" x14ac:dyDescent="0.25">
      <c r="A104" s="3"/>
      <c r="B104" s="68"/>
      <c r="C104" s="69" t="s">
        <v>61</v>
      </c>
      <c r="D104" s="144"/>
    </row>
    <row r="105" spans="1:5" ht="15.75" x14ac:dyDescent="0.25">
      <c r="A105" s="3" t="s">
        <v>621</v>
      </c>
      <c r="B105" s="64" t="s">
        <v>62</v>
      </c>
      <c r="C105" s="66" t="s">
        <v>620</v>
      </c>
      <c r="D105" s="54">
        <f>60+90</f>
        <v>150</v>
      </c>
      <c r="E105" s="7"/>
    </row>
    <row r="106" spans="1:5" ht="34.5" customHeight="1" x14ac:dyDescent="0.25">
      <c r="A106" s="3" t="s">
        <v>623</v>
      </c>
      <c r="B106" s="64" t="s">
        <v>63</v>
      </c>
      <c r="C106" s="66" t="s">
        <v>622</v>
      </c>
      <c r="D106" s="54">
        <f>60+90</f>
        <v>150</v>
      </c>
      <c r="E106" s="7"/>
    </row>
    <row r="107" spans="1:5" ht="15.75" customHeight="1" x14ac:dyDescent="0.2">
      <c r="A107" s="3"/>
      <c r="B107" s="64"/>
      <c r="C107" s="70" t="s">
        <v>64</v>
      </c>
      <c r="D107" s="54"/>
    </row>
    <row r="108" spans="1:5" ht="15.75" customHeight="1" x14ac:dyDescent="0.25">
      <c r="A108" s="3" t="s">
        <v>437</v>
      </c>
      <c r="B108" s="64" t="s">
        <v>65</v>
      </c>
      <c r="C108" s="66" t="s">
        <v>624</v>
      </c>
      <c r="D108" s="54">
        <f>190+90</f>
        <v>280</v>
      </c>
      <c r="E108" s="7"/>
    </row>
    <row r="109" spans="1:5" ht="32.25" customHeight="1" x14ac:dyDescent="0.25">
      <c r="A109" s="3" t="s">
        <v>626</v>
      </c>
      <c r="B109" s="64" t="s">
        <v>66</v>
      </c>
      <c r="C109" s="71" t="s">
        <v>625</v>
      </c>
      <c r="D109" s="54">
        <f>630+90</f>
        <v>720</v>
      </c>
      <c r="E109" s="7"/>
    </row>
    <row r="110" spans="1:5" ht="15.75" customHeight="1" x14ac:dyDescent="0.25">
      <c r="A110" s="3" t="s">
        <v>627</v>
      </c>
      <c r="B110" s="64" t="s">
        <v>67</v>
      </c>
      <c r="C110" s="66" t="s">
        <v>628</v>
      </c>
      <c r="D110" s="141">
        <f>165+90</f>
        <v>255</v>
      </c>
      <c r="E110" s="7"/>
    </row>
    <row r="111" spans="1:5" ht="28.5" customHeight="1" x14ac:dyDescent="0.25">
      <c r="A111" s="3" t="s">
        <v>629</v>
      </c>
      <c r="B111" s="64" t="s">
        <v>68</v>
      </c>
      <c r="C111" s="66" t="s">
        <v>630</v>
      </c>
      <c r="D111" s="141">
        <f>155+90</f>
        <v>245</v>
      </c>
      <c r="E111" s="7"/>
    </row>
    <row r="112" spans="1:5" ht="15.75" x14ac:dyDescent="0.25">
      <c r="A112" s="3" t="s">
        <v>631</v>
      </c>
      <c r="B112" s="64" t="s">
        <v>69</v>
      </c>
      <c r="C112" s="66" t="s">
        <v>632</v>
      </c>
      <c r="D112" s="141">
        <f>1500+90</f>
        <v>1590</v>
      </c>
      <c r="E112" s="7"/>
    </row>
    <row r="113" spans="1:7" ht="15.75" customHeight="1" x14ac:dyDescent="0.25">
      <c r="A113" s="3"/>
      <c r="B113" s="72" t="s">
        <v>70</v>
      </c>
      <c r="C113" s="69" t="s">
        <v>71</v>
      </c>
      <c r="D113" s="145"/>
    </row>
    <row r="114" spans="1:7" ht="15.75" customHeight="1" x14ac:dyDescent="0.25">
      <c r="A114" s="3" t="s">
        <v>434</v>
      </c>
      <c r="B114" s="64" t="s">
        <v>72</v>
      </c>
      <c r="C114" s="66" t="s">
        <v>633</v>
      </c>
      <c r="D114" s="54">
        <f>145+90</f>
        <v>235</v>
      </c>
      <c r="E114" s="7"/>
    </row>
    <row r="115" spans="1:7" ht="15.75" customHeight="1" x14ac:dyDescent="0.25">
      <c r="A115" s="3" t="s">
        <v>456</v>
      </c>
      <c r="B115" s="64" t="s">
        <v>73</v>
      </c>
      <c r="C115" s="66" t="s">
        <v>913</v>
      </c>
      <c r="D115" s="54">
        <f>115+90</f>
        <v>205</v>
      </c>
      <c r="E115" s="7"/>
    </row>
    <row r="116" spans="1:7" ht="15.75" customHeight="1" x14ac:dyDescent="0.25">
      <c r="A116" s="3" t="s">
        <v>455</v>
      </c>
      <c r="B116" s="64" t="s">
        <v>74</v>
      </c>
      <c r="C116" s="66" t="s">
        <v>634</v>
      </c>
      <c r="D116" s="54">
        <f>100+90</f>
        <v>190</v>
      </c>
      <c r="E116" s="7"/>
    </row>
    <row r="117" spans="1:7" ht="15.75" customHeight="1" x14ac:dyDescent="0.25">
      <c r="A117" s="3"/>
      <c r="B117" s="73"/>
      <c r="C117" s="74" t="s">
        <v>75</v>
      </c>
      <c r="D117" s="146"/>
    </row>
    <row r="118" spans="1:7" ht="15.75" customHeight="1" x14ac:dyDescent="0.25">
      <c r="A118" s="3" t="s">
        <v>471</v>
      </c>
      <c r="B118" s="64" t="s">
        <v>76</v>
      </c>
      <c r="C118" s="66" t="s">
        <v>635</v>
      </c>
      <c r="D118" s="54">
        <f>120+90</f>
        <v>210</v>
      </c>
      <c r="E118" s="7"/>
    </row>
    <row r="119" spans="1:7" s="50" customFormat="1" ht="27.75" customHeight="1" x14ac:dyDescent="0.25">
      <c r="A119" s="46" t="s">
        <v>637</v>
      </c>
      <c r="B119" s="64" t="s">
        <v>77</v>
      </c>
      <c r="C119" s="66" t="s">
        <v>636</v>
      </c>
      <c r="D119" s="54">
        <f>130+90</f>
        <v>220</v>
      </c>
      <c r="E119" s="7"/>
    </row>
    <row r="120" spans="1:7" s="75" customFormat="1" ht="15.75" customHeight="1" x14ac:dyDescent="0.25">
      <c r="A120" s="3" t="s">
        <v>470</v>
      </c>
      <c r="B120" s="64" t="s">
        <v>78</v>
      </c>
      <c r="C120" s="66" t="s">
        <v>638</v>
      </c>
      <c r="D120" s="54">
        <f>120+90</f>
        <v>210</v>
      </c>
      <c r="E120" s="7"/>
    </row>
    <row r="121" spans="1:7" ht="15.75" customHeight="1" x14ac:dyDescent="0.25">
      <c r="A121" s="3" t="s">
        <v>469</v>
      </c>
      <c r="B121" s="64" t="s">
        <v>79</v>
      </c>
      <c r="C121" s="66" t="s">
        <v>639</v>
      </c>
      <c r="D121" s="54">
        <f>140+90</f>
        <v>230</v>
      </c>
      <c r="E121" s="7"/>
    </row>
    <row r="122" spans="1:7" ht="15.75" customHeight="1" x14ac:dyDescent="0.25">
      <c r="A122" s="3" t="s">
        <v>640</v>
      </c>
      <c r="B122" s="64" t="s">
        <v>80</v>
      </c>
      <c r="C122" s="66" t="s">
        <v>641</v>
      </c>
      <c r="D122" s="54">
        <f>720+90</f>
        <v>810</v>
      </c>
      <c r="E122" s="7"/>
    </row>
    <row r="123" spans="1:7" ht="15.75" customHeight="1" x14ac:dyDescent="0.25">
      <c r="A123" s="3" t="s">
        <v>479</v>
      </c>
      <c r="B123" s="64" t="s">
        <v>81</v>
      </c>
      <c r="C123" s="66" t="s">
        <v>642</v>
      </c>
      <c r="D123" s="54">
        <f>460+90</f>
        <v>550</v>
      </c>
      <c r="E123" s="7"/>
      <c r="G123" s="76"/>
    </row>
    <row r="124" spans="1:7" ht="15.75" customHeight="1" x14ac:dyDescent="0.25">
      <c r="A124" s="3"/>
      <c r="B124" s="73"/>
      <c r="C124" s="74" t="s">
        <v>82</v>
      </c>
      <c r="D124" s="146"/>
    </row>
    <row r="125" spans="1:7" ht="15.75" customHeight="1" x14ac:dyDescent="0.25">
      <c r="A125" s="3"/>
      <c r="B125" s="73"/>
      <c r="C125" s="77" t="s">
        <v>83</v>
      </c>
      <c r="D125" s="146"/>
      <c r="E125" s="50"/>
    </row>
    <row r="126" spans="1:7" ht="21.75" customHeight="1" x14ac:dyDescent="0.25">
      <c r="A126" s="3" t="s">
        <v>644</v>
      </c>
      <c r="B126" s="64" t="s">
        <v>84</v>
      </c>
      <c r="C126" s="66" t="s">
        <v>643</v>
      </c>
      <c r="D126" s="54">
        <f>55+90</f>
        <v>145</v>
      </c>
      <c r="E126" s="7"/>
    </row>
    <row r="127" spans="1:7" ht="15.75" customHeight="1" x14ac:dyDescent="0.25">
      <c r="A127" s="3" t="s">
        <v>457</v>
      </c>
      <c r="B127" s="64" t="s">
        <v>85</v>
      </c>
      <c r="C127" s="66" t="s">
        <v>645</v>
      </c>
      <c r="D127" s="54">
        <f>60+90</f>
        <v>150</v>
      </c>
      <c r="E127" s="7"/>
    </row>
    <row r="128" spans="1:7" ht="15.75" customHeight="1" x14ac:dyDescent="0.25">
      <c r="A128" s="3" t="s">
        <v>459</v>
      </c>
      <c r="B128" s="64" t="s">
        <v>86</v>
      </c>
      <c r="C128" s="66" t="s">
        <v>646</v>
      </c>
      <c r="D128" s="54">
        <f>60+90</f>
        <v>150</v>
      </c>
      <c r="E128" s="7"/>
    </row>
    <row r="129" spans="1:6" ht="15.75" customHeight="1" x14ac:dyDescent="0.25">
      <c r="A129" s="3" t="s">
        <v>458</v>
      </c>
      <c r="B129" s="64" t="s">
        <v>87</v>
      </c>
      <c r="C129" s="66" t="s">
        <v>647</v>
      </c>
      <c r="D129" s="54">
        <f>60+90</f>
        <v>150</v>
      </c>
      <c r="E129" s="7"/>
    </row>
    <row r="130" spans="1:6" ht="15.75" x14ac:dyDescent="0.25">
      <c r="A130" s="3" t="s">
        <v>460</v>
      </c>
      <c r="B130" s="64" t="s">
        <v>88</v>
      </c>
      <c r="C130" s="66" t="s">
        <v>648</v>
      </c>
      <c r="D130" s="54">
        <f>55+90</f>
        <v>145</v>
      </c>
      <c r="E130" s="7"/>
    </row>
    <row r="131" spans="1:6" s="13" customFormat="1" ht="15.75" customHeight="1" x14ac:dyDescent="0.25">
      <c r="A131" s="3" t="s">
        <v>806</v>
      </c>
      <c r="B131" s="64" t="s">
        <v>89</v>
      </c>
      <c r="C131" s="66" t="s">
        <v>807</v>
      </c>
      <c r="D131" s="54">
        <f>360+90</f>
        <v>450</v>
      </c>
      <c r="E131" s="7"/>
      <c r="F131" s="1"/>
    </row>
    <row r="132" spans="1:6" s="13" customFormat="1" ht="15.75" x14ac:dyDescent="0.25">
      <c r="A132" s="3"/>
      <c r="B132" s="78"/>
      <c r="C132" s="79" t="s">
        <v>90</v>
      </c>
      <c r="D132" s="144"/>
      <c r="E132" s="1"/>
    </row>
    <row r="133" spans="1:6" s="13" customFormat="1" ht="15.75" customHeight="1" x14ac:dyDescent="0.25">
      <c r="A133" s="3" t="s">
        <v>485</v>
      </c>
      <c r="B133" s="64" t="s">
        <v>91</v>
      </c>
      <c r="C133" s="66" t="s">
        <v>649</v>
      </c>
      <c r="D133" s="54">
        <f>170+90</f>
        <v>260</v>
      </c>
      <c r="E133" s="7"/>
    </row>
    <row r="134" spans="1:6" s="13" customFormat="1" ht="15.75" customHeight="1" x14ac:dyDescent="0.25">
      <c r="A134" s="3" t="s">
        <v>651</v>
      </c>
      <c r="B134" s="64" t="s">
        <v>92</v>
      </c>
      <c r="C134" s="66" t="s">
        <v>650</v>
      </c>
      <c r="D134" s="54">
        <f>550+90</f>
        <v>640</v>
      </c>
      <c r="E134" s="7"/>
    </row>
    <row r="135" spans="1:6" s="13" customFormat="1" ht="15.75" customHeight="1" x14ac:dyDescent="0.25">
      <c r="A135" s="3" t="s">
        <v>461</v>
      </c>
      <c r="B135" s="64" t="s">
        <v>93</v>
      </c>
      <c r="C135" s="66" t="s">
        <v>652</v>
      </c>
      <c r="D135" s="54">
        <f>145+90</f>
        <v>235</v>
      </c>
      <c r="E135" s="7"/>
    </row>
    <row r="136" spans="1:6" s="13" customFormat="1" ht="15.75" customHeight="1" x14ac:dyDescent="0.25">
      <c r="A136" s="3" t="s">
        <v>472</v>
      </c>
      <c r="B136" s="64" t="s">
        <v>94</v>
      </c>
      <c r="C136" s="66" t="s">
        <v>653</v>
      </c>
      <c r="D136" s="54">
        <f>140+90</f>
        <v>230</v>
      </c>
      <c r="E136" s="7"/>
    </row>
    <row r="137" spans="1:6" ht="15.75" customHeight="1" x14ac:dyDescent="0.25">
      <c r="A137" s="3" t="s">
        <v>484</v>
      </c>
      <c r="B137" s="64" t="s">
        <v>95</v>
      </c>
      <c r="C137" s="66" t="s">
        <v>654</v>
      </c>
      <c r="D137" s="54">
        <f>140+90</f>
        <v>230</v>
      </c>
      <c r="E137" s="7"/>
    </row>
    <row r="138" spans="1:6" s="75" customFormat="1" ht="15.75" customHeight="1" x14ac:dyDescent="0.25">
      <c r="A138" s="3" t="s">
        <v>483</v>
      </c>
      <c r="B138" s="64" t="s">
        <v>96</v>
      </c>
      <c r="C138" s="66" t="s">
        <v>655</v>
      </c>
      <c r="D138" s="54">
        <f>140+90</f>
        <v>230</v>
      </c>
      <c r="E138" s="7"/>
    </row>
    <row r="139" spans="1:6" ht="15.75" customHeight="1" x14ac:dyDescent="0.25">
      <c r="A139" s="3" t="s">
        <v>482</v>
      </c>
      <c r="B139" s="64" t="s">
        <v>97</v>
      </c>
      <c r="C139" s="66" t="s">
        <v>656</v>
      </c>
      <c r="D139" s="54">
        <f>140+90</f>
        <v>230</v>
      </c>
      <c r="E139" s="7"/>
    </row>
    <row r="140" spans="1:6" ht="15.75" customHeight="1" x14ac:dyDescent="0.25">
      <c r="A140" s="3" t="s">
        <v>481</v>
      </c>
      <c r="B140" s="64" t="s">
        <v>98</v>
      </c>
      <c r="C140" s="66" t="s">
        <v>657</v>
      </c>
      <c r="D140" s="54">
        <f>280+90</f>
        <v>370</v>
      </c>
      <c r="E140" s="7"/>
    </row>
    <row r="141" spans="1:6" ht="15.75" customHeight="1" x14ac:dyDescent="0.25">
      <c r="A141" s="3"/>
      <c r="B141" s="68"/>
      <c r="C141" s="79" t="s">
        <v>99</v>
      </c>
      <c r="D141" s="144"/>
      <c r="E141" s="13"/>
    </row>
    <row r="142" spans="1:6" ht="15.75" customHeight="1" x14ac:dyDescent="0.25">
      <c r="A142" s="3" t="s">
        <v>462</v>
      </c>
      <c r="B142" s="64" t="s">
        <v>100</v>
      </c>
      <c r="C142" s="66" t="s">
        <v>658</v>
      </c>
      <c r="D142" s="54">
        <f>50+90</f>
        <v>140</v>
      </c>
      <c r="E142" s="7"/>
    </row>
    <row r="143" spans="1:6" ht="15.75" customHeight="1" x14ac:dyDescent="0.25">
      <c r="A143" s="3" t="s">
        <v>486</v>
      </c>
      <c r="B143" s="64" t="s">
        <v>101</v>
      </c>
      <c r="C143" s="66" t="s">
        <v>659</v>
      </c>
      <c r="D143" s="54">
        <f>200+90</f>
        <v>290</v>
      </c>
      <c r="E143" s="7"/>
    </row>
    <row r="144" spans="1:6" ht="15.75" customHeight="1" x14ac:dyDescent="0.25">
      <c r="A144" s="3" t="s">
        <v>487</v>
      </c>
      <c r="B144" s="64" t="s">
        <v>102</v>
      </c>
      <c r="C144" s="66" t="s">
        <v>660</v>
      </c>
      <c r="D144" s="54">
        <f>250+90</f>
        <v>340</v>
      </c>
      <c r="E144" s="7"/>
    </row>
    <row r="145" spans="1:5" ht="15.75" customHeight="1" x14ac:dyDescent="0.25">
      <c r="A145" s="9"/>
      <c r="B145" s="78"/>
      <c r="C145" s="79" t="s">
        <v>103</v>
      </c>
      <c r="D145" s="144"/>
    </row>
    <row r="146" spans="1:5" ht="15.75" customHeight="1" x14ac:dyDescent="0.25">
      <c r="A146" s="3" t="s">
        <v>492</v>
      </c>
      <c r="B146" s="64" t="s">
        <v>104</v>
      </c>
      <c r="C146" s="66" t="s">
        <v>661</v>
      </c>
      <c r="D146" s="54">
        <f>170+90</f>
        <v>260</v>
      </c>
      <c r="E146" s="7"/>
    </row>
    <row r="147" spans="1:5" s="13" customFormat="1" ht="15.75" customHeight="1" x14ac:dyDescent="0.25">
      <c r="A147" s="3" t="s">
        <v>662</v>
      </c>
      <c r="B147" s="64" t="s">
        <v>105</v>
      </c>
      <c r="C147" s="66" t="s">
        <v>663</v>
      </c>
      <c r="D147" s="54">
        <f>170+90</f>
        <v>260</v>
      </c>
      <c r="E147" s="7"/>
    </row>
    <row r="148" spans="1:5" s="13" customFormat="1" ht="15.75" customHeight="1" x14ac:dyDescent="0.25">
      <c r="A148" s="3" t="s">
        <v>488</v>
      </c>
      <c r="B148" s="64" t="s">
        <v>106</v>
      </c>
      <c r="C148" s="66" t="s">
        <v>664</v>
      </c>
      <c r="D148" s="54">
        <f>500+90</f>
        <v>590</v>
      </c>
      <c r="E148" s="7"/>
    </row>
    <row r="149" spans="1:5" s="13" customFormat="1" ht="15.75" customHeight="1" x14ac:dyDescent="0.25">
      <c r="A149" s="3" t="s">
        <v>665</v>
      </c>
      <c r="B149" s="64" t="s">
        <v>107</v>
      </c>
      <c r="C149" s="66" t="s">
        <v>666</v>
      </c>
      <c r="D149" s="54">
        <f>535+90</f>
        <v>625</v>
      </c>
      <c r="E149" s="7"/>
    </row>
    <row r="150" spans="1:5" ht="15.75" customHeight="1" x14ac:dyDescent="0.25">
      <c r="A150" s="3" t="s">
        <v>489</v>
      </c>
      <c r="B150" s="64" t="s">
        <v>108</v>
      </c>
      <c r="C150" s="66" t="s">
        <v>667</v>
      </c>
      <c r="D150" s="54">
        <f>60+90</f>
        <v>150</v>
      </c>
      <c r="E150" s="7"/>
    </row>
    <row r="151" spans="1:5" ht="15.75" customHeight="1" x14ac:dyDescent="0.25">
      <c r="A151" s="3" t="s">
        <v>463</v>
      </c>
      <c r="B151" s="64" t="s">
        <v>109</v>
      </c>
      <c r="C151" s="66" t="s">
        <v>668</v>
      </c>
      <c r="D151" s="54">
        <f>50+90</f>
        <v>140</v>
      </c>
      <c r="E151" s="7"/>
    </row>
    <row r="152" spans="1:5" ht="15.75" customHeight="1" x14ac:dyDescent="0.25">
      <c r="A152" s="3" t="s">
        <v>491</v>
      </c>
      <c r="B152" s="64" t="s">
        <v>110</v>
      </c>
      <c r="C152" s="66" t="s">
        <v>669</v>
      </c>
      <c r="D152" s="54">
        <f>120+90</f>
        <v>210</v>
      </c>
      <c r="E152" s="7"/>
    </row>
    <row r="153" spans="1:5" ht="15.75" customHeight="1" x14ac:dyDescent="0.25">
      <c r="A153" s="3" t="s">
        <v>490</v>
      </c>
      <c r="B153" s="64" t="s">
        <v>111</v>
      </c>
      <c r="C153" s="66" t="s">
        <v>670</v>
      </c>
      <c r="D153" s="54">
        <f>85+90</f>
        <v>175</v>
      </c>
      <c r="E153" s="7"/>
    </row>
    <row r="154" spans="1:5" ht="15.75" customHeight="1" x14ac:dyDescent="0.25">
      <c r="A154" s="3"/>
      <c r="B154" s="78"/>
      <c r="C154" s="79" t="s">
        <v>112</v>
      </c>
      <c r="D154" s="144"/>
      <c r="E154" s="13"/>
    </row>
    <row r="155" spans="1:5" ht="15.75" customHeight="1" x14ac:dyDescent="0.25">
      <c r="A155" s="3" t="s">
        <v>465</v>
      </c>
      <c r="B155" s="64" t="s">
        <v>113</v>
      </c>
      <c r="C155" s="66" t="s">
        <v>671</v>
      </c>
      <c r="D155" s="54">
        <f>60+90</f>
        <v>150</v>
      </c>
      <c r="E155" s="7"/>
    </row>
    <row r="156" spans="1:5" ht="15.75" customHeight="1" x14ac:dyDescent="0.25">
      <c r="A156" s="3" t="s">
        <v>466</v>
      </c>
      <c r="B156" s="64" t="s">
        <v>114</v>
      </c>
      <c r="C156" s="66" t="s">
        <v>672</v>
      </c>
      <c r="D156" s="54">
        <f>60+90</f>
        <v>150</v>
      </c>
      <c r="E156" s="7"/>
    </row>
    <row r="157" spans="1:5" ht="15.75" customHeight="1" x14ac:dyDescent="0.25">
      <c r="A157" s="3" t="s">
        <v>494</v>
      </c>
      <c r="B157" s="64" t="s">
        <v>115</v>
      </c>
      <c r="C157" s="66" t="s">
        <v>673</v>
      </c>
      <c r="D157" s="54">
        <f>80+90</f>
        <v>170</v>
      </c>
      <c r="E157" s="7"/>
    </row>
    <row r="158" spans="1:5" ht="15.75" customHeight="1" x14ac:dyDescent="0.25">
      <c r="A158" s="3" t="s">
        <v>493</v>
      </c>
      <c r="B158" s="64" t="s">
        <v>116</v>
      </c>
      <c r="C158" s="66" t="s">
        <v>674</v>
      </c>
      <c r="D158" s="54">
        <f>110+90</f>
        <v>200</v>
      </c>
      <c r="E158" s="7"/>
    </row>
    <row r="159" spans="1:5" ht="15.75" customHeight="1" x14ac:dyDescent="0.25">
      <c r="A159" s="3" t="s">
        <v>467</v>
      </c>
      <c r="B159" s="64" t="s">
        <v>117</v>
      </c>
      <c r="C159" s="66" t="s">
        <v>675</v>
      </c>
      <c r="D159" s="54">
        <f>60+90</f>
        <v>150</v>
      </c>
      <c r="E159" s="7"/>
    </row>
    <row r="160" spans="1:5" ht="15.75" customHeight="1" x14ac:dyDescent="0.25">
      <c r="A160" s="3" t="s">
        <v>495</v>
      </c>
      <c r="B160" s="64" t="s">
        <v>118</v>
      </c>
      <c r="C160" s="66" t="s">
        <v>676</v>
      </c>
      <c r="D160" s="54">
        <f>60+90</f>
        <v>150</v>
      </c>
      <c r="E160" s="7"/>
    </row>
    <row r="161" spans="1:5" ht="21.75" customHeight="1" x14ac:dyDescent="0.25">
      <c r="A161" s="3" t="s">
        <v>499</v>
      </c>
      <c r="B161" s="64" t="s">
        <v>119</v>
      </c>
      <c r="C161" s="66" t="s">
        <v>677</v>
      </c>
      <c r="D161" s="54">
        <f>80+90</f>
        <v>170</v>
      </c>
      <c r="E161" s="7"/>
    </row>
    <row r="162" spans="1:5" ht="15.75" customHeight="1" x14ac:dyDescent="0.25">
      <c r="A162" s="3" t="s">
        <v>496</v>
      </c>
      <c r="B162" s="64" t="s">
        <v>120</v>
      </c>
      <c r="C162" s="66" t="s">
        <v>678</v>
      </c>
      <c r="D162" s="54">
        <f>145+90</f>
        <v>235</v>
      </c>
      <c r="E162" s="7"/>
    </row>
    <row r="163" spans="1:5" ht="15.75" customHeight="1" x14ac:dyDescent="0.25">
      <c r="A163" s="3" t="s">
        <v>497</v>
      </c>
      <c r="B163" s="64" t="s">
        <v>121</v>
      </c>
      <c r="C163" s="66" t="s">
        <v>679</v>
      </c>
      <c r="D163" s="54">
        <f>100+90</f>
        <v>190</v>
      </c>
      <c r="E163" s="7"/>
    </row>
    <row r="164" spans="1:5" ht="15.75" customHeight="1" x14ac:dyDescent="0.25">
      <c r="A164" s="3" t="s">
        <v>680</v>
      </c>
      <c r="B164" s="64" t="s">
        <v>122</v>
      </c>
      <c r="C164" s="66" t="s">
        <v>681</v>
      </c>
      <c r="D164" s="54">
        <f>550+90</f>
        <v>640</v>
      </c>
      <c r="E164" s="7"/>
    </row>
    <row r="165" spans="1:5" ht="15.75" customHeight="1" x14ac:dyDescent="0.25">
      <c r="A165" s="3" t="s">
        <v>464</v>
      </c>
      <c r="B165" s="64" t="s">
        <v>123</v>
      </c>
      <c r="C165" s="66" t="s">
        <v>682</v>
      </c>
      <c r="D165" s="54">
        <f>60+90</f>
        <v>150</v>
      </c>
      <c r="E165" s="7"/>
    </row>
    <row r="166" spans="1:5" ht="15.75" customHeight="1" x14ac:dyDescent="0.25">
      <c r="A166" s="3" t="s">
        <v>498</v>
      </c>
      <c r="B166" s="64" t="s">
        <v>124</v>
      </c>
      <c r="C166" s="66" t="s">
        <v>683</v>
      </c>
      <c r="D166" s="54">
        <f>120+90</f>
        <v>210</v>
      </c>
      <c r="E166" s="7"/>
    </row>
    <row r="167" spans="1:5" ht="15.75" customHeight="1" x14ac:dyDescent="0.25">
      <c r="A167" s="9"/>
      <c r="B167" s="73"/>
      <c r="C167" s="77" t="s">
        <v>125</v>
      </c>
      <c r="D167" s="146"/>
    </row>
    <row r="168" spans="1:5" ht="33.75" customHeight="1" x14ac:dyDescent="0.25">
      <c r="A168" s="46" t="s">
        <v>684</v>
      </c>
      <c r="B168" s="80" t="s">
        <v>126</v>
      </c>
      <c r="C168" s="66" t="s">
        <v>685</v>
      </c>
      <c r="D168" s="54">
        <f>100+90</f>
        <v>190</v>
      </c>
      <c r="E168" s="7"/>
    </row>
    <row r="169" spans="1:5" ht="15.75" customHeight="1" x14ac:dyDescent="0.25">
      <c r="A169" s="3" t="s">
        <v>468</v>
      </c>
      <c r="B169" s="80" t="s">
        <v>127</v>
      </c>
      <c r="C169" s="66" t="s">
        <v>686</v>
      </c>
      <c r="D169" s="54">
        <f>100+90</f>
        <v>190</v>
      </c>
      <c r="E169" s="7"/>
    </row>
    <row r="170" spans="1:5" s="13" customFormat="1" ht="15.75" customHeight="1" x14ac:dyDescent="0.25">
      <c r="A170" s="3" t="s">
        <v>476</v>
      </c>
      <c r="B170" s="80" t="s">
        <v>128</v>
      </c>
      <c r="C170" s="66" t="s">
        <v>687</v>
      </c>
      <c r="D170" s="54">
        <f>60+90</f>
        <v>150</v>
      </c>
      <c r="E170" s="7"/>
    </row>
    <row r="171" spans="1:5" s="13" customFormat="1" ht="21.75" customHeight="1" x14ac:dyDescent="0.25">
      <c r="A171" s="3" t="s">
        <v>477</v>
      </c>
      <c r="B171" s="80" t="s">
        <v>129</v>
      </c>
      <c r="C171" s="66" t="s">
        <v>688</v>
      </c>
      <c r="D171" s="54">
        <f>70+90</f>
        <v>160</v>
      </c>
      <c r="E171" s="7"/>
    </row>
    <row r="172" spans="1:5" s="13" customFormat="1" ht="15.75" customHeight="1" x14ac:dyDescent="0.25">
      <c r="A172" s="3" t="s">
        <v>478</v>
      </c>
      <c r="B172" s="80" t="s">
        <v>130</v>
      </c>
      <c r="C172" s="66" t="s">
        <v>689</v>
      </c>
      <c r="D172" s="54">
        <f>70+90</f>
        <v>160</v>
      </c>
      <c r="E172" s="7"/>
    </row>
    <row r="173" spans="1:5" s="13" customFormat="1" ht="15.75" x14ac:dyDescent="0.25">
      <c r="A173" s="3"/>
      <c r="B173" s="78"/>
      <c r="C173" s="79" t="s">
        <v>131</v>
      </c>
      <c r="D173" s="144"/>
      <c r="E173" s="1"/>
    </row>
    <row r="174" spans="1:5" s="13" customFormat="1" ht="15.75" x14ac:dyDescent="0.25">
      <c r="A174" s="3" t="s">
        <v>502</v>
      </c>
      <c r="B174" s="80" t="s">
        <v>132</v>
      </c>
      <c r="C174" s="66" t="s">
        <v>690</v>
      </c>
      <c r="D174" s="54">
        <f>70+90</f>
        <v>160</v>
      </c>
      <c r="E174" s="7"/>
    </row>
    <row r="175" spans="1:5" s="13" customFormat="1" ht="15.75" customHeight="1" x14ac:dyDescent="0.25">
      <c r="A175" s="3" t="s">
        <v>503</v>
      </c>
      <c r="B175" s="80" t="s">
        <v>133</v>
      </c>
      <c r="C175" s="66" t="s">
        <v>808</v>
      </c>
      <c r="D175" s="54">
        <f>105+90</f>
        <v>195</v>
      </c>
      <c r="E175" s="7"/>
    </row>
    <row r="176" spans="1:5" s="13" customFormat="1" ht="15.75" customHeight="1" x14ac:dyDescent="0.25">
      <c r="A176" s="3" t="s">
        <v>504</v>
      </c>
      <c r="B176" s="80" t="s">
        <v>134</v>
      </c>
      <c r="C176" s="66" t="s">
        <v>691</v>
      </c>
      <c r="D176" s="54">
        <f>200+90</f>
        <v>290</v>
      </c>
      <c r="E176" s="7"/>
    </row>
    <row r="177" spans="1:5" s="13" customFormat="1" ht="16.5" customHeight="1" x14ac:dyDescent="0.25">
      <c r="A177" s="3" t="s">
        <v>505</v>
      </c>
      <c r="B177" s="80" t="s">
        <v>135</v>
      </c>
      <c r="C177" s="66" t="s">
        <v>692</v>
      </c>
      <c r="D177" s="54">
        <f>260+90</f>
        <v>350</v>
      </c>
      <c r="E177" s="7"/>
    </row>
    <row r="178" spans="1:5" s="13" customFormat="1" ht="15.75" customHeight="1" x14ac:dyDescent="0.25">
      <c r="A178" s="3"/>
      <c r="B178" s="78"/>
      <c r="C178" s="79" t="s">
        <v>136</v>
      </c>
      <c r="D178" s="144"/>
      <c r="E178" s="1"/>
    </row>
    <row r="179" spans="1:5" s="13" customFormat="1" ht="15.75" customHeight="1" x14ac:dyDescent="0.25">
      <c r="A179" s="3" t="s">
        <v>500</v>
      </c>
      <c r="B179" s="80" t="s">
        <v>137</v>
      </c>
      <c r="C179" s="66" t="s">
        <v>693</v>
      </c>
      <c r="D179" s="54">
        <f>370+90</f>
        <v>460</v>
      </c>
      <c r="E179" s="7"/>
    </row>
    <row r="180" spans="1:5" s="13" customFormat="1" ht="15.75" customHeight="1" x14ac:dyDescent="0.25">
      <c r="A180" s="3" t="s">
        <v>501</v>
      </c>
      <c r="B180" s="80" t="s">
        <v>138</v>
      </c>
      <c r="C180" s="66" t="s">
        <v>694</v>
      </c>
      <c r="D180" s="54">
        <f>430+90</f>
        <v>520</v>
      </c>
      <c r="E180" s="7"/>
    </row>
    <row r="181" spans="1:5" s="13" customFormat="1" ht="15.75" customHeight="1" x14ac:dyDescent="0.25">
      <c r="A181" s="3" t="s">
        <v>473</v>
      </c>
      <c r="B181" s="80" t="s">
        <v>139</v>
      </c>
      <c r="C181" s="66" t="s">
        <v>695</v>
      </c>
      <c r="D181" s="54">
        <f>720+90</f>
        <v>810</v>
      </c>
      <c r="E181" s="7"/>
    </row>
    <row r="182" spans="1:5" s="13" customFormat="1" ht="15.75" customHeight="1" x14ac:dyDescent="0.25">
      <c r="A182" s="3"/>
      <c r="B182" s="73"/>
      <c r="C182" s="77" t="s">
        <v>140</v>
      </c>
      <c r="D182" s="145"/>
    </row>
    <row r="183" spans="1:5" s="13" customFormat="1" ht="15.75" customHeight="1" x14ac:dyDescent="0.25">
      <c r="A183" s="3"/>
      <c r="B183" s="73"/>
      <c r="C183" s="74" t="s">
        <v>141</v>
      </c>
      <c r="D183" s="144"/>
    </row>
    <row r="184" spans="1:5" s="13" customFormat="1" ht="15.75" customHeight="1" x14ac:dyDescent="0.25">
      <c r="A184" s="3" t="s">
        <v>506</v>
      </c>
      <c r="B184" s="80" t="s">
        <v>142</v>
      </c>
      <c r="C184" s="66" t="s">
        <v>696</v>
      </c>
      <c r="D184" s="54">
        <f>240+90</f>
        <v>330</v>
      </c>
      <c r="E184" s="7"/>
    </row>
    <row r="185" spans="1:5" s="75" customFormat="1" ht="15.75" customHeight="1" x14ac:dyDescent="0.25">
      <c r="A185" s="3" t="s">
        <v>507</v>
      </c>
      <c r="B185" s="80" t="s">
        <v>143</v>
      </c>
      <c r="C185" s="66" t="s">
        <v>697</v>
      </c>
      <c r="D185" s="54">
        <f>200+90</f>
        <v>290</v>
      </c>
      <c r="E185" s="7"/>
    </row>
    <row r="186" spans="1:5" ht="15.75" customHeight="1" x14ac:dyDescent="0.25">
      <c r="A186" s="3" t="s">
        <v>508</v>
      </c>
      <c r="B186" s="80" t="s">
        <v>144</v>
      </c>
      <c r="C186" s="66" t="s">
        <v>698</v>
      </c>
      <c r="D186" s="54">
        <f>240+90</f>
        <v>330</v>
      </c>
      <c r="E186" s="7"/>
    </row>
    <row r="187" spans="1:5" ht="15.75" customHeight="1" x14ac:dyDescent="0.25">
      <c r="A187" s="3" t="s">
        <v>509</v>
      </c>
      <c r="B187" s="80" t="s">
        <v>145</v>
      </c>
      <c r="C187" s="66" t="s">
        <v>699</v>
      </c>
      <c r="D187" s="54">
        <f>160+90</f>
        <v>250</v>
      </c>
      <c r="E187" s="7"/>
    </row>
    <row r="188" spans="1:5" ht="15.75" customHeight="1" x14ac:dyDescent="0.25">
      <c r="A188" s="3" t="s">
        <v>510</v>
      </c>
      <c r="B188" s="80" t="s">
        <v>146</v>
      </c>
      <c r="C188" s="66" t="s">
        <v>700</v>
      </c>
      <c r="D188" s="54">
        <f>160+90</f>
        <v>250</v>
      </c>
      <c r="E188" s="7"/>
    </row>
    <row r="189" spans="1:5" ht="15.75" customHeight="1" x14ac:dyDescent="0.25">
      <c r="A189" s="3" t="s">
        <v>511</v>
      </c>
      <c r="B189" s="80" t="s">
        <v>147</v>
      </c>
      <c r="C189" s="66" t="s">
        <v>701</v>
      </c>
      <c r="D189" s="54">
        <f>300+90</f>
        <v>390</v>
      </c>
      <c r="E189" s="7"/>
    </row>
    <row r="190" spans="1:5" ht="15.75" customHeight="1" x14ac:dyDescent="0.25">
      <c r="A190" s="3" t="s">
        <v>514</v>
      </c>
      <c r="B190" s="80" t="s">
        <v>148</v>
      </c>
      <c r="C190" s="66" t="s">
        <v>702</v>
      </c>
      <c r="D190" s="54">
        <f>275+90</f>
        <v>365</v>
      </c>
      <c r="E190" s="7"/>
    </row>
    <row r="191" spans="1:5" ht="15.75" customHeight="1" x14ac:dyDescent="0.25">
      <c r="A191" s="3" t="s">
        <v>512</v>
      </c>
      <c r="B191" s="80" t="s">
        <v>149</v>
      </c>
      <c r="C191" s="66" t="s">
        <v>703</v>
      </c>
      <c r="D191" s="54">
        <f>260+90</f>
        <v>350</v>
      </c>
      <c r="E191" s="7"/>
    </row>
    <row r="192" spans="1:5" ht="32.25" customHeight="1" x14ac:dyDescent="0.25">
      <c r="A192" s="3" t="s">
        <v>513</v>
      </c>
      <c r="B192" s="80" t="s">
        <v>150</v>
      </c>
      <c r="C192" s="66" t="s">
        <v>704</v>
      </c>
      <c r="D192" s="54">
        <f>850+90</f>
        <v>940</v>
      </c>
      <c r="E192" s="7"/>
    </row>
    <row r="193" spans="1:5" ht="15.75" customHeight="1" x14ac:dyDescent="0.25">
      <c r="A193" s="3"/>
      <c r="B193" s="78"/>
      <c r="C193" s="69" t="s">
        <v>151</v>
      </c>
      <c r="D193" s="144"/>
      <c r="E193" s="13"/>
    </row>
    <row r="194" spans="1:5" ht="15.75" customHeight="1" x14ac:dyDescent="0.25">
      <c r="A194" s="3" t="s">
        <v>515</v>
      </c>
      <c r="B194" s="80" t="s">
        <v>152</v>
      </c>
      <c r="C194" s="66" t="s">
        <v>705</v>
      </c>
      <c r="D194" s="54">
        <f>165+90</f>
        <v>255</v>
      </c>
      <c r="E194" s="7"/>
    </row>
    <row r="195" spans="1:5" ht="30.75" customHeight="1" x14ac:dyDescent="0.25">
      <c r="A195" s="3" t="s">
        <v>516</v>
      </c>
      <c r="B195" s="80" t="s">
        <v>153</v>
      </c>
      <c r="C195" s="66" t="s">
        <v>706</v>
      </c>
      <c r="D195" s="54">
        <f>165+90</f>
        <v>255</v>
      </c>
      <c r="E195" s="7"/>
    </row>
    <row r="196" spans="1:5" ht="15.75" customHeight="1" x14ac:dyDescent="0.25">
      <c r="A196" s="3" t="s">
        <v>517</v>
      </c>
      <c r="B196" s="80" t="s">
        <v>154</v>
      </c>
      <c r="C196" s="66" t="s">
        <v>707</v>
      </c>
      <c r="D196" s="54">
        <f>170+90</f>
        <v>260</v>
      </c>
      <c r="E196" s="7"/>
    </row>
    <row r="197" spans="1:5" ht="15.75" customHeight="1" x14ac:dyDescent="0.25">
      <c r="A197" s="3" t="s">
        <v>518</v>
      </c>
      <c r="B197" s="80" t="s">
        <v>155</v>
      </c>
      <c r="C197" s="66" t="s">
        <v>708</v>
      </c>
      <c r="D197" s="54">
        <f>220+90</f>
        <v>310</v>
      </c>
      <c r="E197" s="7"/>
    </row>
    <row r="198" spans="1:5" s="13" customFormat="1" ht="15.75" customHeight="1" x14ac:dyDescent="0.25">
      <c r="A198" s="3" t="s">
        <v>519</v>
      </c>
      <c r="B198" s="80" t="s">
        <v>156</v>
      </c>
      <c r="C198" s="66" t="s">
        <v>709</v>
      </c>
      <c r="D198" s="54">
        <f>165+90</f>
        <v>255</v>
      </c>
      <c r="E198" s="7"/>
    </row>
    <row r="199" spans="1:5" s="13" customFormat="1" ht="15.75" customHeight="1" x14ac:dyDescent="0.25">
      <c r="A199" s="3" t="s">
        <v>520</v>
      </c>
      <c r="B199" s="80" t="s">
        <v>157</v>
      </c>
      <c r="C199" s="66" t="s">
        <v>710</v>
      </c>
      <c r="D199" s="54">
        <f>350+90</f>
        <v>440</v>
      </c>
      <c r="E199" s="7"/>
    </row>
    <row r="200" spans="1:5" s="13" customFormat="1" ht="15.75" customHeight="1" x14ac:dyDescent="0.25">
      <c r="A200" s="3" t="s">
        <v>521</v>
      </c>
      <c r="B200" s="80" t="s">
        <v>158</v>
      </c>
      <c r="C200" s="66" t="s">
        <v>711</v>
      </c>
      <c r="D200" s="54">
        <f>180+90</f>
        <v>270</v>
      </c>
      <c r="E200" s="7"/>
    </row>
    <row r="201" spans="1:5" s="13" customFormat="1" ht="15.75" customHeight="1" x14ac:dyDescent="0.25">
      <c r="A201" s="3" t="s">
        <v>522</v>
      </c>
      <c r="B201" s="80" t="s">
        <v>159</v>
      </c>
      <c r="C201" s="66" t="s">
        <v>712</v>
      </c>
      <c r="D201" s="54">
        <f>490+90</f>
        <v>580</v>
      </c>
      <c r="E201" s="7"/>
    </row>
    <row r="202" spans="1:5" s="13" customFormat="1" ht="15.75" customHeight="1" x14ac:dyDescent="0.25">
      <c r="A202" s="3"/>
      <c r="B202" s="78"/>
      <c r="C202" s="69" t="s">
        <v>160</v>
      </c>
      <c r="D202" s="144"/>
      <c r="E202" s="1"/>
    </row>
    <row r="203" spans="1:5" s="13" customFormat="1" ht="15.75" customHeight="1" x14ac:dyDescent="0.25">
      <c r="A203" s="3" t="s">
        <v>523</v>
      </c>
      <c r="B203" s="80" t="s">
        <v>161</v>
      </c>
      <c r="C203" s="66" t="s">
        <v>713</v>
      </c>
      <c r="D203" s="54">
        <f>205+90</f>
        <v>295</v>
      </c>
      <c r="E203" s="7"/>
    </row>
    <row r="204" spans="1:5" s="75" customFormat="1" ht="15.75" customHeight="1" x14ac:dyDescent="0.25">
      <c r="A204" s="3" t="s">
        <v>524</v>
      </c>
      <c r="B204" s="80" t="s">
        <v>162</v>
      </c>
      <c r="C204" s="66" t="s">
        <v>714</v>
      </c>
      <c r="D204" s="54">
        <f>210+90</f>
        <v>300</v>
      </c>
      <c r="E204" s="7"/>
    </row>
    <row r="205" spans="1:5" ht="15.75" customHeight="1" x14ac:dyDescent="0.25">
      <c r="A205" s="3"/>
      <c r="B205" s="78"/>
      <c r="C205" s="69" t="s">
        <v>163</v>
      </c>
      <c r="D205" s="144"/>
    </row>
    <row r="206" spans="1:5" ht="15.75" customHeight="1" x14ac:dyDescent="0.25">
      <c r="A206" s="3" t="s">
        <v>715</v>
      </c>
      <c r="B206" s="80" t="s">
        <v>164</v>
      </c>
      <c r="C206" s="66" t="s">
        <v>716</v>
      </c>
      <c r="D206" s="54">
        <f>290+90</f>
        <v>380</v>
      </c>
      <c r="E206" s="7"/>
    </row>
    <row r="207" spans="1:5" ht="15.75" customHeight="1" x14ac:dyDescent="0.25">
      <c r="A207" s="3" t="s">
        <v>525</v>
      </c>
      <c r="B207" s="80" t="s">
        <v>165</v>
      </c>
      <c r="C207" s="66" t="s">
        <v>717</v>
      </c>
      <c r="D207" s="54">
        <f>280+90</f>
        <v>370</v>
      </c>
      <c r="E207" s="7"/>
    </row>
    <row r="208" spans="1:5" ht="15.75" customHeight="1" x14ac:dyDescent="0.25">
      <c r="A208" s="3" t="s">
        <v>526</v>
      </c>
      <c r="B208" s="80" t="s">
        <v>166</v>
      </c>
      <c r="C208" s="66" t="s">
        <v>718</v>
      </c>
      <c r="D208" s="54">
        <f>690+90</f>
        <v>780</v>
      </c>
      <c r="E208" s="7"/>
    </row>
    <row r="209" spans="1:5" s="81" customFormat="1" ht="32.25" customHeight="1" x14ac:dyDescent="0.25">
      <c r="A209" s="3" t="s">
        <v>527</v>
      </c>
      <c r="B209" s="80" t="s">
        <v>167</v>
      </c>
      <c r="C209" s="66" t="s">
        <v>719</v>
      </c>
      <c r="D209" s="54">
        <f>830+90</f>
        <v>920</v>
      </c>
      <c r="E209" s="7"/>
    </row>
    <row r="210" spans="1:5" s="82" customFormat="1" ht="33.75" customHeight="1" x14ac:dyDescent="0.25">
      <c r="A210" s="3" t="s">
        <v>720</v>
      </c>
      <c r="B210" s="80" t="s">
        <v>168</v>
      </c>
      <c r="C210" s="66" t="s">
        <v>721</v>
      </c>
      <c r="D210" s="54">
        <f>950+90</f>
        <v>1040</v>
      </c>
      <c r="E210" s="7"/>
    </row>
    <row r="211" spans="1:5" s="13" customFormat="1" ht="15.75" x14ac:dyDescent="0.25">
      <c r="A211" s="3" t="s">
        <v>722</v>
      </c>
      <c r="B211" s="80" t="s">
        <v>169</v>
      </c>
      <c r="C211" s="66" t="s">
        <v>723</v>
      </c>
      <c r="D211" s="54">
        <f>1350+90</f>
        <v>1440</v>
      </c>
      <c r="E211" s="7"/>
    </row>
    <row r="212" spans="1:5" s="13" customFormat="1" ht="15" x14ac:dyDescent="0.25">
      <c r="A212" s="3"/>
      <c r="B212" s="78"/>
      <c r="C212" s="69" t="s">
        <v>170</v>
      </c>
      <c r="D212" s="144"/>
      <c r="E212" s="1"/>
    </row>
    <row r="213" spans="1:5" s="13" customFormat="1" ht="15.75" x14ac:dyDescent="0.25">
      <c r="A213" s="3" t="s">
        <v>528</v>
      </c>
      <c r="B213" s="80" t="s">
        <v>171</v>
      </c>
      <c r="C213" s="66" t="s">
        <v>724</v>
      </c>
      <c r="D213" s="141">
        <v>390</v>
      </c>
      <c r="E213" s="7"/>
    </row>
    <row r="214" spans="1:5" s="13" customFormat="1" ht="15.75" x14ac:dyDescent="0.25">
      <c r="A214" s="3" t="s">
        <v>529</v>
      </c>
      <c r="B214" s="80" t="s">
        <v>172</v>
      </c>
      <c r="C214" s="66" t="s">
        <v>725</v>
      </c>
      <c r="D214" s="54">
        <f>610+90</f>
        <v>700</v>
      </c>
      <c r="E214" s="7"/>
    </row>
    <row r="215" spans="1:5" s="13" customFormat="1" ht="15.75" customHeight="1" x14ac:dyDescent="0.25">
      <c r="A215" s="3" t="s">
        <v>530</v>
      </c>
      <c r="B215" s="80" t="s">
        <v>173</v>
      </c>
      <c r="C215" s="66" t="s">
        <v>726</v>
      </c>
      <c r="D215" s="54">
        <f>890+90</f>
        <v>980</v>
      </c>
      <c r="E215" s="7"/>
    </row>
    <row r="216" spans="1:5" s="13" customFormat="1" ht="39.75" customHeight="1" x14ac:dyDescent="0.25">
      <c r="A216" s="3" t="s">
        <v>531</v>
      </c>
      <c r="B216" s="80" t="s">
        <v>174</v>
      </c>
      <c r="C216" s="66" t="s">
        <v>727</v>
      </c>
      <c r="D216" s="54">
        <f>1200+90</f>
        <v>1290</v>
      </c>
      <c r="E216" s="7"/>
    </row>
    <row r="217" spans="1:5" s="13" customFormat="1" ht="15.75" customHeight="1" x14ac:dyDescent="0.25">
      <c r="A217" s="3"/>
      <c r="B217" s="73"/>
      <c r="C217" s="77" t="s">
        <v>175</v>
      </c>
      <c r="D217" s="146"/>
    </row>
    <row r="218" spans="1:5" s="13" customFormat="1" ht="15.75" x14ac:dyDescent="0.25">
      <c r="A218" s="3" t="s">
        <v>728</v>
      </c>
      <c r="B218" s="80" t="s">
        <v>176</v>
      </c>
      <c r="C218" s="83" t="s">
        <v>729</v>
      </c>
      <c r="D218" s="54">
        <f>220+90</f>
        <v>310</v>
      </c>
      <c r="E218" s="7"/>
    </row>
    <row r="219" spans="1:5" s="84" customFormat="1" ht="31.5" x14ac:dyDescent="0.25">
      <c r="A219" s="3" t="s">
        <v>532</v>
      </c>
      <c r="B219" s="80" t="s">
        <v>177</v>
      </c>
      <c r="C219" s="83" t="s">
        <v>730</v>
      </c>
      <c r="D219" s="54">
        <f>210+90</f>
        <v>300</v>
      </c>
      <c r="E219" s="7"/>
    </row>
    <row r="220" spans="1:5" s="13" customFormat="1" ht="36.75" customHeight="1" x14ac:dyDescent="0.25">
      <c r="A220" s="3" t="s">
        <v>533</v>
      </c>
      <c r="B220" s="80" t="s">
        <v>178</v>
      </c>
      <c r="C220" s="83" t="s">
        <v>731</v>
      </c>
      <c r="D220" s="54">
        <f>245+90</f>
        <v>335</v>
      </c>
      <c r="E220" s="7"/>
    </row>
    <row r="221" spans="1:5" s="85" customFormat="1" ht="15.75" customHeight="1" x14ac:dyDescent="0.25">
      <c r="A221" s="3" t="s">
        <v>534</v>
      </c>
      <c r="B221" s="80" t="s">
        <v>179</v>
      </c>
      <c r="C221" s="83" t="s">
        <v>732</v>
      </c>
      <c r="D221" s="54">
        <f>225+90</f>
        <v>315</v>
      </c>
      <c r="E221" s="7"/>
    </row>
    <row r="222" spans="1:5" s="13" customFormat="1" ht="33" customHeight="1" x14ac:dyDescent="0.25">
      <c r="A222" s="3" t="s">
        <v>535</v>
      </c>
      <c r="B222" s="80" t="s">
        <v>180</v>
      </c>
      <c r="C222" s="83" t="s">
        <v>733</v>
      </c>
      <c r="D222" s="54">
        <f>310+90</f>
        <v>400</v>
      </c>
      <c r="E222" s="7"/>
    </row>
    <row r="223" spans="1:5" s="84" customFormat="1" ht="31.5" customHeight="1" x14ac:dyDescent="0.25">
      <c r="A223" s="3" t="s">
        <v>536</v>
      </c>
      <c r="B223" s="80" t="s">
        <v>181</v>
      </c>
      <c r="C223" s="83" t="s">
        <v>734</v>
      </c>
      <c r="D223" s="54">
        <f>260+90</f>
        <v>350</v>
      </c>
      <c r="E223" s="7"/>
    </row>
    <row r="224" spans="1:5" s="13" customFormat="1" ht="16.5" customHeight="1" x14ac:dyDescent="0.25">
      <c r="A224" s="3" t="s">
        <v>537</v>
      </c>
      <c r="B224" s="80" t="s">
        <v>182</v>
      </c>
      <c r="C224" s="83" t="s">
        <v>735</v>
      </c>
      <c r="D224" s="54">
        <f>340+90</f>
        <v>430</v>
      </c>
      <c r="E224" s="7"/>
    </row>
    <row r="225" spans="1:7" s="84" customFormat="1" ht="33.75" customHeight="1" x14ac:dyDescent="0.2">
      <c r="A225" s="3" t="s">
        <v>736</v>
      </c>
      <c r="E225" s="7"/>
    </row>
    <row r="226" spans="1:7" s="84" customFormat="1" ht="16.5" customHeight="1" x14ac:dyDescent="0.25">
      <c r="A226" s="3"/>
      <c r="B226" s="78"/>
      <c r="C226" s="77" t="s">
        <v>183</v>
      </c>
      <c r="D226" s="144"/>
      <c r="E226" s="13"/>
    </row>
    <row r="227" spans="1:7" s="84" customFormat="1" ht="37.5" customHeight="1" x14ac:dyDescent="0.25">
      <c r="A227" s="3" t="s">
        <v>737</v>
      </c>
      <c r="B227" s="80" t="s">
        <v>184</v>
      </c>
      <c r="C227" s="66" t="s">
        <v>738</v>
      </c>
      <c r="D227" s="54">
        <f>390+90</f>
        <v>480</v>
      </c>
      <c r="E227" s="7"/>
    </row>
    <row r="228" spans="1:7" s="84" customFormat="1" ht="29.25" customHeight="1" x14ac:dyDescent="0.25">
      <c r="A228" s="3" t="s">
        <v>542</v>
      </c>
      <c r="B228" s="80" t="s">
        <v>185</v>
      </c>
      <c r="C228" s="66" t="s">
        <v>739</v>
      </c>
      <c r="D228" s="54">
        <f>500+90</f>
        <v>590</v>
      </c>
      <c r="E228" s="7"/>
    </row>
    <row r="229" spans="1:7" s="81" customFormat="1" ht="16.5" customHeight="1" x14ac:dyDescent="0.25">
      <c r="A229" s="3"/>
      <c r="B229" s="78"/>
      <c r="C229" s="86" t="s">
        <v>186</v>
      </c>
      <c r="D229" s="144"/>
      <c r="E229" s="13"/>
    </row>
    <row r="230" spans="1:7" s="87" customFormat="1" ht="16.5" customHeight="1" x14ac:dyDescent="0.25">
      <c r="A230" s="3" t="s">
        <v>740</v>
      </c>
      <c r="B230" s="80" t="s">
        <v>187</v>
      </c>
      <c r="C230" s="66" t="s">
        <v>741</v>
      </c>
      <c r="D230" s="54">
        <f>290+90</f>
        <v>380</v>
      </c>
      <c r="E230" s="7"/>
    </row>
    <row r="231" spans="1:7" s="88" customFormat="1" ht="30.75" customHeight="1" x14ac:dyDescent="0.25">
      <c r="A231" s="3" t="s">
        <v>742</v>
      </c>
      <c r="B231" s="80" t="s">
        <v>188</v>
      </c>
      <c r="C231" s="66" t="s">
        <v>743</v>
      </c>
      <c r="D231" s="54">
        <f>260+90</f>
        <v>350</v>
      </c>
      <c r="E231" s="7"/>
    </row>
    <row r="232" spans="1:7" s="88" customFormat="1" ht="29.25" customHeight="1" x14ac:dyDescent="0.25">
      <c r="A232" s="3" t="s">
        <v>545</v>
      </c>
      <c r="B232" s="89" t="s">
        <v>189</v>
      </c>
      <c r="C232" s="90" t="s">
        <v>744</v>
      </c>
      <c r="D232" s="147">
        <f>250+90</f>
        <v>340</v>
      </c>
      <c r="E232" s="7"/>
    </row>
    <row r="233" spans="1:7" s="88" customFormat="1" ht="30" customHeight="1" x14ac:dyDescent="0.25">
      <c r="A233" s="3" t="s">
        <v>544</v>
      </c>
      <c r="B233" s="89" t="s">
        <v>190</v>
      </c>
      <c r="C233" s="90" t="s">
        <v>745</v>
      </c>
      <c r="D233" s="147">
        <f>550+90</f>
        <v>640</v>
      </c>
      <c r="E233" s="7"/>
    </row>
    <row r="234" spans="1:7" s="88" customFormat="1" ht="30.75" customHeight="1" x14ac:dyDescent="0.25">
      <c r="A234" s="3" t="s">
        <v>546</v>
      </c>
      <c r="B234" s="89" t="s">
        <v>191</v>
      </c>
      <c r="C234" s="90" t="s">
        <v>746</v>
      </c>
      <c r="D234" s="147">
        <f>1320+90</f>
        <v>1410</v>
      </c>
      <c r="E234" s="7"/>
    </row>
    <row r="235" spans="1:7" s="88" customFormat="1" ht="31.5" customHeight="1" x14ac:dyDescent="0.25">
      <c r="A235" s="3" t="s">
        <v>543</v>
      </c>
      <c r="B235" s="89" t="s">
        <v>192</v>
      </c>
      <c r="C235" s="90" t="s">
        <v>747</v>
      </c>
      <c r="D235" s="147">
        <f>260+90</f>
        <v>350</v>
      </c>
      <c r="E235" s="7"/>
    </row>
    <row r="236" spans="1:7" s="13" customFormat="1" ht="16.5" customHeight="1" x14ac:dyDescent="0.25">
      <c r="A236" s="3"/>
      <c r="B236" s="78"/>
      <c r="C236" s="79" t="s">
        <v>193</v>
      </c>
      <c r="D236" s="144"/>
    </row>
    <row r="237" spans="1:7" s="13" customFormat="1" ht="31.5" customHeight="1" x14ac:dyDescent="0.25">
      <c r="A237" s="3" t="s">
        <v>748</v>
      </c>
      <c r="B237" s="80" t="s">
        <v>194</v>
      </c>
      <c r="C237" s="66" t="s">
        <v>749</v>
      </c>
      <c r="D237" s="54">
        <f>450+90</f>
        <v>540</v>
      </c>
      <c r="E237" s="7"/>
    </row>
    <row r="238" spans="1:7" s="13" customFormat="1" ht="36" customHeight="1" x14ac:dyDescent="0.25">
      <c r="A238" s="3" t="s">
        <v>547</v>
      </c>
      <c r="B238" s="80" t="s">
        <v>195</v>
      </c>
      <c r="C238" s="66" t="s">
        <v>750</v>
      </c>
      <c r="D238" s="54">
        <f>450+90</f>
        <v>540</v>
      </c>
      <c r="E238" s="7"/>
    </row>
    <row r="239" spans="1:7" s="13" customFormat="1" ht="15.75" customHeight="1" x14ac:dyDescent="0.25">
      <c r="A239" s="3"/>
      <c r="B239" s="64"/>
      <c r="C239" s="79" t="s">
        <v>196</v>
      </c>
      <c r="D239" s="141"/>
      <c r="E239" s="1"/>
      <c r="F239" s="91"/>
      <c r="G239" s="91"/>
    </row>
    <row r="240" spans="1:7" s="13" customFormat="1" ht="45.75" customHeight="1" x14ac:dyDescent="0.25">
      <c r="A240" s="3" t="s">
        <v>751</v>
      </c>
      <c r="B240" s="64" t="s">
        <v>197</v>
      </c>
      <c r="C240" s="66" t="s">
        <v>752</v>
      </c>
      <c r="D240" s="54">
        <f>180+90</f>
        <v>270</v>
      </c>
      <c r="E240" s="7"/>
      <c r="F240" s="91"/>
      <c r="G240" s="91"/>
    </row>
    <row r="241" spans="1:7" s="13" customFormat="1" ht="31.5" customHeight="1" x14ac:dyDescent="0.25">
      <c r="A241" s="3" t="s">
        <v>754</v>
      </c>
      <c r="B241" s="64" t="s">
        <v>198</v>
      </c>
      <c r="C241" s="66" t="s">
        <v>753</v>
      </c>
      <c r="D241" s="54">
        <f>270+90</f>
        <v>360</v>
      </c>
      <c r="E241" s="7"/>
      <c r="F241" s="91"/>
      <c r="G241" s="91"/>
    </row>
    <row r="242" spans="1:7" s="13" customFormat="1" ht="30" customHeight="1" x14ac:dyDescent="0.25">
      <c r="A242" s="3" t="s">
        <v>475</v>
      </c>
      <c r="B242" s="64" t="s">
        <v>199</v>
      </c>
      <c r="C242" s="66" t="s">
        <v>755</v>
      </c>
      <c r="D242" s="54">
        <f>325+90</f>
        <v>415</v>
      </c>
      <c r="E242" s="7"/>
      <c r="F242" s="91"/>
      <c r="G242" s="91"/>
    </row>
    <row r="243" spans="1:7" s="13" customFormat="1" ht="29.25" customHeight="1" x14ac:dyDescent="0.25">
      <c r="A243" s="3" t="s">
        <v>474</v>
      </c>
      <c r="B243" s="64" t="s">
        <v>200</v>
      </c>
      <c r="C243" s="66" t="s">
        <v>756</v>
      </c>
      <c r="D243" s="54">
        <f>310+90</f>
        <v>400</v>
      </c>
      <c r="E243" s="7"/>
      <c r="F243" s="91"/>
      <c r="G243" s="91"/>
    </row>
    <row r="244" spans="1:7" s="13" customFormat="1" ht="32.25" customHeight="1" x14ac:dyDescent="0.25">
      <c r="A244" s="3" t="s">
        <v>759</v>
      </c>
      <c r="B244" s="64" t="s">
        <v>201</v>
      </c>
      <c r="C244" s="66" t="s">
        <v>757</v>
      </c>
      <c r="D244" s="54">
        <f>200+90</f>
        <v>290</v>
      </c>
      <c r="E244" s="7"/>
      <c r="F244" s="91"/>
      <c r="G244" s="91"/>
    </row>
    <row r="245" spans="1:7" s="13" customFormat="1" ht="32.25" customHeight="1" x14ac:dyDescent="0.25">
      <c r="A245" s="3" t="s">
        <v>760</v>
      </c>
      <c r="B245" s="64" t="s">
        <v>202</v>
      </c>
      <c r="C245" s="66" t="s">
        <v>758</v>
      </c>
      <c r="D245" s="54">
        <f>260+90</f>
        <v>350</v>
      </c>
      <c r="E245" s="7"/>
      <c r="F245" s="91"/>
      <c r="G245" s="91"/>
    </row>
    <row r="246" spans="1:7" s="13" customFormat="1" ht="31.5" customHeight="1" x14ac:dyDescent="0.25">
      <c r="A246" s="3" t="s">
        <v>849</v>
      </c>
      <c r="B246" s="64" t="s">
        <v>203</v>
      </c>
      <c r="C246" s="66" t="s">
        <v>850</v>
      </c>
      <c r="D246" s="54">
        <f>750+90</f>
        <v>840</v>
      </c>
      <c r="E246" s="7"/>
      <c r="F246" s="91"/>
      <c r="G246" s="91"/>
    </row>
    <row r="247" spans="1:7" s="13" customFormat="1" ht="45.75" customHeight="1" x14ac:dyDescent="0.25">
      <c r="A247" s="3" t="s">
        <v>761</v>
      </c>
      <c r="B247" s="64" t="s">
        <v>204</v>
      </c>
      <c r="C247" s="66" t="s">
        <v>762</v>
      </c>
      <c r="D247" s="54">
        <f>750+90</f>
        <v>840</v>
      </c>
      <c r="E247" s="92"/>
      <c r="F247" s="91"/>
      <c r="G247" s="91"/>
    </row>
    <row r="248" spans="1:7" s="13" customFormat="1" ht="38.25" customHeight="1" x14ac:dyDescent="0.25">
      <c r="A248" s="3" t="s">
        <v>851</v>
      </c>
      <c r="B248" s="64" t="s">
        <v>205</v>
      </c>
      <c r="C248" s="66" t="s">
        <v>852</v>
      </c>
      <c r="D248" s="54">
        <f>650+90</f>
        <v>740</v>
      </c>
      <c r="E248" s="7"/>
      <c r="F248" s="91"/>
      <c r="G248" s="91"/>
    </row>
    <row r="249" spans="1:7" s="13" customFormat="1" ht="33.75" customHeight="1" x14ac:dyDescent="0.25">
      <c r="A249" s="3" t="s">
        <v>548</v>
      </c>
      <c r="B249" s="64" t="s">
        <v>206</v>
      </c>
      <c r="C249" s="66" t="s">
        <v>848</v>
      </c>
      <c r="D249" s="54">
        <f>1200+90</f>
        <v>1290</v>
      </c>
      <c r="E249" s="7"/>
      <c r="F249" s="91"/>
      <c r="G249" s="91"/>
    </row>
    <row r="250" spans="1:7" s="13" customFormat="1" ht="31.5" customHeight="1" x14ac:dyDescent="0.25">
      <c r="A250" s="3" t="s">
        <v>846</v>
      </c>
      <c r="B250" s="64" t="s">
        <v>207</v>
      </c>
      <c r="C250" s="66" t="s">
        <v>847</v>
      </c>
      <c r="D250" s="54">
        <v>930</v>
      </c>
      <c r="E250" s="7"/>
      <c r="F250" s="91"/>
      <c r="G250" s="91"/>
    </row>
    <row r="251" spans="1:7" s="13" customFormat="1" ht="30.75" customHeight="1" x14ac:dyDescent="0.25">
      <c r="A251" s="3" t="s">
        <v>763</v>
      </c>
      <c r="B251" s="80" t="s">
        <v>208</v>
      </c>
      <c r="C251" s="66" t="s">
        <v>764</v>
      </c>
      <c r="D251" s="148">
        <f>125+90</f>
        <v>215</v>
      </c>
      <c r="E251" s="7"/>
      <c r="F251" s="91"/>
      <c r="G251" s="91"/>
    </row>
    <row r="252" spans="1:7" s="13" customFormat="1" ht="31.5" customHeight="1" x14ac:dyDescent="0.25">
      <c r="A252" s="3" t="s">
        <v>765</v>
      </c>
      <c r="B252" s="80" t="s">
        <v>209</v>
      </c>
      <c r="C252" s="66" t="s">
        <v>766</v>
      </c>
      <c r="D252" s="148">
        <f>230+90</f>
        <v>320</v>
      </c>
      <c r="E252" s="7"/>
      <c r="F252" s="91"/>
      <c r="G252" s="91"/>
    </row>
    <row r="253" spans="1:7" s="13" customFormat="1" ht="31.5" customHeight="1" x14ac:dyDescent="0.25">
      <c r="A253" s="3" t="s">
        <v>550</v>
      </c>
      <c r="B253" s="80" t="s">
        <v>210</v>
      </c>
      <c r="C253" s="66" t="s">
        <v>767</v>
      </c>
      <c r="D253" s="148">
        <f>490+90</f>
        <v>580</v>
      </c>
      <c r="E253" s="7"/>
      <c r="F253" s="91"/>
      <c r="G253" s="91"/>
    </row>
    <row r="254" spans="1:7" s="13" customFormat="1" ht="32.25" customHeight="1" x14ac:dyDescent="0.25">
      <c r="A254" s="3" t="s">
        <v>549</v>
      </c>
      <c r="B254" s="80" t="s">
        <v>211</v>
      </c>
      <c r="C254" s="66" t="s">
        <v>768</v>
      </c>
      <c r="D254" s="148">
        <f>450+90</f>
        <v>540</v>
      </c>
      <c r="E254" s="7"/>
      <c r="F254" s="91"/>
      <c r="G254" s="91"/>
    </row>
    <row r="255" spans="1:7" s="13" customFormat="1" ht="32.25" customHeight="1" x14ac:dyDescent="0.25">
      <c r="A255" s="3" t="s">
        <v>551</v>
      </c>
      <c r="B255" s="80" t="s">
        <v>212</v>
      </c>
      <c r="C255" s="66" t="s">
        <v>769</v>
      </c>
      <c r="D255" s="148">
        <f>430+90</f>
        <v>520</v>
      </c>
      <c r="E255" s="7"/>
      <c r="F255" s="91"/>
      <c r="G255" s="91"/>
    </row>
    <row r="256" spans="1:7" s="13" customFormat="1" ht="19.5" customHeight="1" x14ac:dyDescent="0.25">
      <c r="A256" s="3" t="s">
        <v>552</v>
      </c>
      <c r="B256" s="80" t="s">
        <v>213</v>
      </c>
      <c r="C256" s="66" t="s">
        <v>770</v>
      </c>
      <c r="D256" s="148">
        <f>300+90</f>
        <v>390</v>
      </c>
      <c r="E256" s="7"/>
      <c r="F256" s="91"/>
      <c r="G256" s="91"/>
    </row>
    <row r="257" spans="1:7" s="13" customFormat="1" ht="30" customHeight="1" x14ac:dyDescent="0.25">
      <c r="A257" s="3" t="s">
        <v>553</v>
      </c>
      <c r="B257" s="80" t="s">
        <v>214</v>
      </c>
      <c r="C257" s="66" t="s">
        <v>771</v>
      </c>
      <c r="D257" s="148">
        <f>205+90</f>
        <v>295</v>
      </c>
      <c r="E257" s="7"/>
      <c r="F257" s="91"/>
      <c r="G257" s="91"/>
    </row>
    <row r="258" spans="1:7" s="13" customFormat="1" ht="30" customHeight="1" x14ac:dyDescent="0.25">
      <c r="A258" s="3" t="s">
        <v>554</v>
      </c>
      <c r="B258" s="80" t="s">
        <v>215</v>
      </c>
      <c r="C258" s="66" t="s">
        <v>772</v>
      </c>
      <c r="D258" s="148">
        <f>230+90</f>
        <v>320</v>
      </c>
      <c r="E258" s="7"/>
      <c r="F258" s="91"/>
      <c r="G258" s="91"/>
    </row>
    <row r="259" spans="1:7" s="13" customFormat="1" ht="78" customHeight="1" x14ac:dyDescent="0.25">
      <c r="A259" s="3" t="s">
        <v>1119</v>
      </c>
      <c r="B259" s="80" t="s">
        <v>216</v>
      </c>
      <c r="C259" s="66" t="s">
        <v>1118</v>
      </c>
      <c r="D259" s="148">
        <v>800</v>
      </c>
      <c r="E259" s="92"/>
      <c r="F259" s="91"/>
      <c r="G259" s="91"/>
    </row>
    <row r="260" spans="1:7" s="13" customFormat="1" ht="26.25" customHeight="1" x14ac:dyDescent="0.25">
      <c r="A260" s="3"/>
      <c r="B260" s="80"/>
      <c r="C260" s="79" t="s">
        <v>1329</v>
      </c>
      <c r="D260" s="148"/>
      <c r="E260" s="92"/>
      <c r="F260" s="91"/>
      <c r="G260" s="91"/>
    </row>
    <row r="261" spans="1:7" s="13" customFormat="1" ht="26.25" customHeight="1" x14ac:dyDescent="0.25">
      <c r="A261" s="3"/>
      <c r="B261" s="78" t="s">
        <v>1347</v>
      </c>
      <c r="C261" s="156" t="s">
        <v>1367</v>
      </c>
      <c r="D261" s="148"/>
      <c r="E261" s="92"/>
      <c r="F261" s="91"/>
      <c r="G261" s="91"/>
    </row>
    <row r="262" spans="1:7" s="13" customFormat="1" ht="21" customHeight="1" x14ac:dyDescent="0.25">
      <c r="A262" s="3" t="s">
        <v>1340</v>
      </c>
      <c r="B262" s="154" t="s">
        <v>1357</v>
      </c>
      <c r="C262" s="153" t="s">
        <v>1330</v>
      </c>
      <c r="D262" s="148">
        <v>3500</v>
      </c>
      <c r="E262" s="92"/>
      <c r="F262" s="91"/>
      <c r="G262" s="91"/>
    </row>
    <row r="263" spans="1:7" s="13" customFormat="1" ht="18.75" customHeight="1" x14ac:dyDescent="0.25">
      <c r="A263" s="3" t="s">
        <v>1341</v>
      </c>
      <c r="B263" s="154" t="s">
        <v>1358</v>
      </c>
      <c r="C263" s="153" t="s">
        <v>1331</v>
      </c>
      <c r="D263" s="148">
        <v>6100</v>
      </c>
      <c r="E263" s="92"/>
      <c r="F263" s="91"/>
      <c r="G263" s="91"/>
    </row>
    <row r="264" spans="1:7" s="13" customFormat="1" ht="15.75" customHeight="1" x14ac:dyDescent="0.25">
      <c r="A264" s="3" t="s">
        <v>1342</v>
      </c>
      <c r="B264" s="154" t="s">
        <v>1359</v>
      </c>
      <c r="C264" s="153" t="s">
        <v>1332</v>
      </c>
      <c r="D264" s="148">
        <v>2900</v>
      </c>
      <c r="E264" s="92"/>
      <c r="F264" s="91"/>
      <c r="G264" s="91"/>
    </row>
    <row r="265" spans="1:7" s="13" customFormat="1" ht="17.25" customHeight="1" x14ac:dyDescent="0.25">
      <c r="A265" s="3" t="s">
        <v>1343</v>
      </c>
      <c r="B265" s="154" t="s">
        <v>1360</v>
      </c>
      <c r="C265" s="153" t="s">
        <v>1333</v>
      </c>
      <c r="D265" s="148">
        <v>2900</v>
      </c>
      <c r="E265" s="92"/>
      <c r="F265" s="91"/>
      <c r="G265" s="91"/>
    </row>
    <row r="266" spans="1:7" s="13" customFormat="1" ht="17.25" customHeight="1" x14ac:dyDescent="0.25">
      <c r="A266" s="3" t="s">
        <v>1344</v>
      </c>
      <c r="B266" s="154" t="s">
        <v>1361</v>
      </c>
      <c r="C266" s="153" t="s">
        <v>1334</v>
      </c>
      <c r="D266" s="148">
        <v>2900</v>
      </c>
      <c r="E266" s="92"/>
      <c r="F266" s="91"/>
      <c r="G266" s="91"/>
    </row>
    <row r="267" spans="1:7" s="13" customFormat="1" ht="18" customHeight="1" x14ac:dyDescent="0.25">
      <c r="A267" s="3" t="s">
        <v>1341</v>
      </c>
      <c r="B267" s="154" t="s">
        <v>1362</v>
      </c>
      <c r="C267" s="153" t="s">
        <v>1335</v>
      </c>
      <c r="D267" s="148">
        <v>6100</v>
      </c>
      <c r="E267" s="92"/>
      <c r="F267" s="91"/>
      <c r="G267" s="91"/>
    </row>
    <row r="268" spans="1:7" s="13" customFormat="1" ht="16.5" customHeight="1" x14ac:dyDescent="0.25">
      <c r="A268" s="3" t="s">
        <v>1340</v>
      </c>
      <c r="B268" s="154" t="s">
        <v>1363</v>
      </c>
      <c r="C268" s="153" t="s">
        <v>1336</v>
      </c>
      <c r="D268" s="148">
        <v>9100</v>
      </c>
      <c r="E268" s="92"/>
      <c r="F268" s="91"/>
      <c r="G268" s="91"/>
    </row>
    <row r="269" spans="1:7" s="13" customFormat="1" ht="15.75" customHeight="1" x14ac:dyDescent="0.25">
      <c r="A269" s="3" t="s">
        <v>1345</v>
      </c>
      <c r="B269" s="154" t="s">
        <v>1364</v>
      </c>
      <c r="C269" s="153" t="s">
        <v>1337</v>
      </c>
      <c r="D269" s="148">
        <v>3600</v>
      </c>
      <c r="E269" s="92"/>
      <c r="F269" s="91"/>
      <c r="G269" s="91"/>
    </row>
    <row r="270" spans="1:7" s="13" customFormat="1" ht="15" customHeight="1" x14ac:dyDescent="0.25">
      <c r="A270" s="3" t="s">
        <v>1346</v>
      </c>
      <c r="B270" s="154" t="s">
        <v>1365</v>
      </c>
      <c r="C270" s="153" t="s">
        <v>1338</v>
      </c>
      <c r="D270" s="148">
        <v>3600</v>
      </c>
      <c r="E270" s="92"/>
      <c r="F270" s="91"/>
      <c r="G270" s="91"/>
    </row>
    <row r="271" spans="1:7" s="13" customFormat="1" ht="15" customHeight="1" x14ac:dyDescent="0.25">
      <c r="A271" s="3" t="s">
        <v>1340</v>
      </c>
      <c r="B271" s="154" t="s">
        <v>1366</v>
      </c>
      <c r="C271" s="153" t="s">
        <v>1339</v>
      </c>
      <c r="D271" s="148">
        <v>5900</v>
      </c>
      <c r="E271" s="92"/>
      <c r="F271" s="91"/>
      <c r="G271" s="91"/>
    </row>
    <row r="272" spans="1:7" s="13" customFormat="1" ht="27.75" customHeight="1" x14ac:dyDescent="0.25">
      <c r="A272" s="3"/>
      <c r="B272" s="78" t="s">
        <v>1348</v>
      </c>
      <c r="C272" s="156" t="s">
        <v>1368</v>
      </c>
      <c r="D272" s="148"/>
      <c r="E272" s="92"/>
      <c r="F272" s="91"/>
      <c r="G272" s="91"/>
    </row>
    <row r="273" spans="1:7" s="13" customFormat="1" ht="18.75" customHeight="1" x14ac:dyDescent="0.25">
      <c r="A273" s="3" t="s">
        <v>1369</v>
      </c>
      <c r="B273" s="80" t="s">
        <v>1376</v>
      </c>
      <c r="C273" s="153" t="s">
        <v>1370</v>
      </c>
      <c r="D273" s="148">
        <v>4300</v>
      </c>
      <c r="E273" s="92"/>
      <c r="F273" s="91"/>
      <c r="G273" s="91"/>
    </row>
    <row r="274" spans="1:7" s="13" customFormat="1" ht="17.25" customHeight="1" x14ac:dyDescent="0.25">
      <c r="A274" s="3" t="s">
        <v>1371</v>
      </c>
      <c r="B274" s="80" t="s">
        <v>1377</v>
      </c>
      <c r="C274" s="153" t="s">
        <v>1372</v>
      </c>
      <c r="D274" s="148">
        <v>1700</v>
      </c>
      <c r="E274" s="92"/>
      <c r="F274" s="91"/>
      <c r="G274" s="91"/>
    </row>
    <row r="275" spans="1:7" s="13" customFormat="1" ht="18" customHeight="1" x14ac:dyDescent="0.25">
      <c r="A275" s="3" t="s">
        <v>1373</v>
      </c>
      <c r="B275" s="80" t="s">
        <v>1378</v>
      </c>
      <c r="C275" s="153" t="s">
        <v>1374</v>
      </c>
      <c r="D275" s="148">
        <v>4000</v>
      </c>
      <c r="E275" s="92"/>
      <c r="F275" s="91"/>
      <c r="G275" s="91"/>
    </row>
    <row r="276" spans="1:7" s="13" customFormat="1" ht="15" customHeight="1" x14ac:dyDescent="0.25">
      <c r="A276" s="3" t="s">
        <v>1369</v>
      </c>
      <c r="B276" s="80" t="s">
        <v>1379</v>
      </c>
      <c r="C276" s="153" t="s">
        <v>1375</v>
      </c>
      <c r="D276" s="148">
        <v>7000</v>
      </c>
      <c r="E276" s="92"/>
      <c r="F276" s="91"/>
      <c r="G276" s="91"/>
    </row>
    <row r="277" spans="1:7" s="13" customFormat="1" ht="30" customHeight="1" x14ac:dyDescent="0.25">
      <c r="A277" s="3"/>
      <c r="B277" s="78" t="s">
        <v>1349</v>
      </c>
      <c r="C277" s="156" t="s">
        <v>1380</v>
      </c>
      <c r="D277" s="148"/>
      <c r="E277" s="92"/>
      <c r="F277" s="91"/>
      <c r="G277" s="91"/>
    </row>
    <row r="278" spans="1:7" s="13" customFormat="1" ht="19.5" customHeight="1" x14ac:dyDescent="0.25">
      <c r="A278" s="3" t="s">
        <v>1384</v>
      </c>
      <c r="B278" s="80" t="s">
        <v>1385</v>
      </c>
      <c r="C278" s="153" t="s">
        <v>1381</v>
      </c>
      <c r="D278" s="148">
        <v>4600</v>
      </c>
      <c r="E278" s="92"/>
      <c r="F278" s="91"/>
      <c r="G278" s="91"/>
    </row>
    <row r="279" spans="1:7" s="13" customFormat="1" ht="14.25" customHeight="1" x14ac:dyDescent="0.25">
      <c r="A279" s="3" t="s">
        <v>1384</v>
      </c>
      <c r="B279" s="80" t="s">
        <v>1386</v>
      </c>
      <c r="C279" s="153" t="s">
        <v>1382</v>
      </c>
      <c r="D279" s="148">
        <v>4600</v>
      </c>
      <c r="E279" s="92"/>
      <c r="F279" s="91"/>
      <c r="G279" s="91"/>
    </row>
    <row r="280" spans="1:7" s="13" customFormat="1" ht="15.75" customHeight="1" x14ac:dyDescent="0.25">
      <c r="A280" s="3" t="s">
        <v>1384</v>
      </c>
      <c r="B280" s="80" t="s">
        <v>1387</v>
      </c>
      <c r="C280" s="153" t="s">
        <v>1383</v>
      </c>
      <c r="D280" s="148">
        <v>4600</v>
      </c>
      <c r="E280" s="92"/>
      <c r="F280" s="91"/>
      <c r="G280" s="91"/>
    </row>
    <row r="281" spans="1:7" s="13" customFormat="1" ht="23.25" customHeight="1" x14ac:dyDescent="0.25">
      <c r="A281" s="3"/>
      <c r="B281" s="78" t="s">
        <v>1350</v>
      </c>
      <c r="C281" s="156" t="s">
        <v>1388</v>
      </c>
      <c r="D281" s="148"/>
      <c r="E281" s="92"/>
      <c r="F281" s="91"/>
      <c r="G281" s="91"/>
    </row>
    <row r="282" spans="1:7" s="13" customFormat="1" ht="18" customHeight="1" x14ac:dyDescent="0.25">
      <c r="A282" s="3" t="s">
        <v>1392</v>
      </c>
      <c r="B282" s="80" t="s">
        <v>1394</v>
      </c>
      <c r="C282" s="153" t="s">
        <v>1389</v>
      </c>
      <c r="D282" s="148">
        <v>4600</v>
      </c>
      <c r="E282" s="92"/>
      <c r="F282" s="91"/>
      <c r="G282" s="91"/>
    </row>
    <row r="283" spans="1:7" s="13" customFormat="1" ht="18.75" customHeight="1" x14ac:dyDescent="0.25">
      <c r="A283" s="3" t="s">
        <v>1393</v>
      </c>
      <c r="B283" s="80" t="s">
        <v>1395</v>
      </c>
      <c r="C283" s="153" t="s">
        <v>1390</v>
      </c>
      <c r="D283" s="148">
        <v>4600</v>
      </c>
      <c r="E283" s="92"/>
      <c r="F283" s="91"/>
      <c r="G283" s="91"/>
    </row>
    <row r="284" spans="1:7" s="13" customFormat="1" ht="14.25" customHeight="1" x14ac:dyDescent="0.25">
      <c r="A284" s="3" t="s">
        <v>1393</v>
      </c>
      <c r="B284" s="80" t="s">
        <v>1396</v>
      </c>
      <c r="C284" s="153" t="s">
        <v>1391</v>
      </c>
      <c r="D284" s="148">
        <v>4600</v>
      </c>
      <c r="E284" s="92"/>
      <c r="F284" s="91"/>
      <c r="G284" s="91"/>
    </row>
    <row r="285" spans="1:7" s="13" customFormat="1" ht="29.25" customHeight="1" x14ac:dyDescent="0.25">
      <c r="A285" s="3"/>
      <c r="B285" s="78" t="s">
        <v>1351</v>
      </c>
      <c r="C285" s="156" t="s">
        <v>1397</v>
      </c>
      <c r="D285" s="148"/>
      <c r="E285" s="92"/>
      <c r="F285" s="91"/>
      <c r="G285" s="91"/>
    </row>
    <row r="286" spans="1:7" s="13" customFormat="1" ht="18" customHeight="1" x14ac:dyDescent="0.25">
      <c r="A286" s="3" t="s">
        <v>1407</v>
      </c>
      <c r="B286" s="80" t="s">
        <v>1617</v>
      </c>
      <c r="C286" s="153" t="s">
        <v>1398</v>
      </c>
      <c r="D286" s="148">
        <v>3500</v>
      </c>
      <c r="E286" s="92"/>
      <c r="F286" s="91"/>
      <c r="G286" s="91"/>
    </row>
    <row r="287" spans="1:7" s="13" customFormat="1" ht="15.75" customHeight="1" x14ac:dyDescent="0.25">
      <c r="A287" s="3" t="s">
        <v>1407</v>
      </c>
      <c r="B287" s="80" t="s">
        <v>1618</v>
      </c>
      <c r="C287" s="153" t="s">
        <v>1399</v>
      </c>
      <c r="D287" s="148">
        <v>3500</v>
      </c>
      <c r="E287" s="92"/>
      <c r="F287" s="91"/>
      <c r="G287" s="91"/>
    </row>
    <row r="288" spans="1:7" s="13" customFormat="1" ht="18.75" customHeight="1" x14ac:dyDescent="0.25">
      <c r="A288" s="3" t="s">
        <v>1408</v>
      </c>
      <c r="B288" s="80" t="s">
        <v>1619</v>
      </c>
      <c r="C288" s="153" t="s">
        <v>1400</v>
      </c>
      <c r="D288" s="148">
        <v>5500</v>
      </c>
      <c r="E288" s="92"/>
      <c r="F288" s="91"/>
      <c r="G288" s="91"/>
    </row>
    <row r="289" spans="1:7" s="13" customFormat="1" ht="14.25" customHeight="1" x14ac:dyDescent="0.25">
      <c r="A289" s="3" t="s">
        <v>1345</v>
      </c>
      <c r="B289" s="80" t="s">
        <v>1620</v>
      </c>
      <c r="C289" s="153" t="s">
        <v>1401</v>
      </c>
      <c r="D289" s="148">
        <v>3500</v>
      </c>
      <c r="E289" s="92"/>
      <c r="F289" s="91"/>
      <c r="G289" s="91"/>
    </row>
    <row r="290" spans="1:7" s="13" customFormat="1" ht="18.75" customHeight="1" x14ac:dyDescent="0.25">
      <c r="A290" s="3" t="s">
        <v>1407</v>
      </c>
      <c r="B290" s="80" t="s">
        <v>1621</v>
      </c>
      <c r="C290" s="153" t="s">
        <v>1402</v>
      </c>
      <c r="D290" s="148">
        <v>3400</v>
      </c>
      <c r="E290" s="92"/>
      <c r="F290" s="91"/>
      <c r="G290" s="91"/>
    </row>
    <row r="291" spans="1:7" s="13" customFormat="1" ht="14.25" customHeight="1" x14ac:dyDescent="0.25">
      <c r="A291" s="3" t="s">
        <v>1408</v>
      </c>
      <c r="B291" s="80" t="s">
        <v>1622</v>
      </c>
      <c r="C291" s="153" t="s">
        <v>1403</v>
      </c>
      <c r="D291" s="148">
        <v>5500</v>
      </c>
      <c r="E291" s="92"/>
      <c r="F291" s="91"/>
      <c r="G291" s="91"/>
    </row>
    <row r="292" spans="1:7" s="13" customFormat="1" ht="19.5" customHeight="1" x14ac:dyDescent="0.25">
      <c r="A292" s="3" t="s">
        <v>1407</v>
      </c>
      <c r="B292" s="80" t="s">
        <v>1623</v>
      </c>
      <c r="C292" s="153" t="s">
        <v>1404</v>
      </c>
      <c r="D292" s="148">
        <v>3400</v>
      </c>
      <c r="E292" s="92"/>
      <c r="F292" s="91"/>
      <c r="G292" s="91"/>
    </row>
    <row r="293" spans="1:7" s="13" customFormat="1" ht="14.25" customHeight="1" x14ac:dyDescent="0.25">
      <c r="A293" s="3" t="s">
        <v>1407</v>
      </c>
      <c r="B293" s="80" t="s">
        <v>1624</v>
      </c>
      <c r="C293" s="153" t="s">
        <v>1405</v>
      </c>
      <c r="D293" s="148">
        <v>4300</v>
      </c>
      <c r="E293" s="92"/>
      <c r="F293" s="91"/>
      <c r="G293" s="91"/>
    </row>
    <row r="294" spans="1:7" s="13" customFormat="1" ht="15" customHeight="1" x14ac:dyDescent="0.25">
      <c r="A294" s="3" t="s">
        <v>1409</v>
      </c>
      <c r="B294" s="80" t="s">
        <v>1625</v>
      </c>
      <c r="C294" s="153" t="s">
        <v>1406</v>
      </c>
      <c r="D294" s="148">
        <v>4200</v>
      </c>
      <c r="E294" s="92"/>
      <c r="F294" s="91"/>
      <c r="G294" s="91"/>
    </row>
    <row r="295" spans="1:7" s="13" customFormat="1" ht="28.5" customHeight="1" x14ac:dyDescent="0.25">
      <c r="A295" s="3"/>
      <c r="B295" s="78" t="s">
        <v>1352</v>
      </c>
      <c r="C295" s="156" t="s">
        <v>1410</v>
      </c>
      <c r="D295" s="148"/>
      <c r="E295" s="92"/>
      <c r="F295" s="91"/>
      <c r="G295" s="91"/>
    </row>
    <row r="296" spans="1:7" s="13" customFormat="1" ht="15" customHeight="1" x14ac:dyDescent="0.25">
      <c r="A296" s="3" t="s">
        <v>1409</v>
      </c>
      <c r="B296" s="80" t="s">
        <v>1420</v>
      </c>
      <c r="C296" s="153" t="s">
        <v>1411</v>
      </c>
      <c r="D296" s="148">
        <v>5600</v>
      </c>
      <c r="E296" s="92"/>
      <c r="F296" s="91"/>
      <c r="G296" s="91"/>
    </row>
    <row r="297" spans="1:7" s="13" customFormat="1" ht="17.25" customHeight="1" x14ac:dyDescent="0.25">
      <c r="A297" s="3" t="s">
        <v>1409</v>
      </c>
      <c r="B297" s="80" t="s">
        <v>1421</v>
      </c>
      <c r="C297" s="153" t="s">
        <v>1412</v>
      </c>
      <c r="D297" s="148">
        <v>5600</v>
      </c>
      <c r="E297" s="92"/>
      <c r="F297" s="91"/>
      <c r="G297" s="91"/>
    </row>
    <row r="298" spans="1:7" s="13" customFormat="1" ht="17.25" customHeight="1" x14ac:dyDescent="0.25">
      <c r="A298" s="3" t="s">
        <v>1409</v>
      </c>
      <c r="B298" s="80" t="s">
        <v>1422</v>
      </c>
      <c r="C298" s="153" t="s">
        <v>1413</v>
      </c>
      <c r="D298" s="148">
        <v>5600</v>
      </c>
      <c r="E298" s="92"/>
      <c r="F298" s="91"/>
      <c r="G298" s="91"/>
    </row>
    <row r="299" spans="1:7" s="13" customFormat="1" ht="17.25" customHeight="1" x14ac:dyDescent="0.25">
      <c r="A299" s="3" t="s">
        <v>1409</v>
      </c>
      <c r="B299" s="80" t="s">
        <v>1423</v>
      </c>
      <c r="C299" s="153" t="s">
        <v>1414</v>
      </c>
      <c r="D299" s="148">
        <v>5600</v>
      </c>
      <c r="E299" s="92"/>
      <c r="F299" s="91"/>
      <c r="G299" s="91"/>
    </row>
    <row r="300" spans="1:7" s="13" customFormat="1" ht="15" customHeight="1" x14ac:dyDescent="0.25">
      <c r="A300" s="3" t="s">
        <v>1429</v>
      </c>
      <c r="B300" s="80" t="s">
        <v>1424</v>
      </c>
      <c r="C300" s="153" t="s">
        <v>1415</v>
      </c>
      <c r="D300" s="148">
        <v>5600</v>
      </c>
      <c r="E300" s="92"/>
      <c r="F300" s="91"/>
      <c r="G300" s="91"/>
    </row>
    <row r="301" spans="1:7" s="13" customFormat="1" ht="16.5" customHeight="1" x14ac:dyDescent="0.25">
      <c r="A301" s="3" t="s">
        <v>1409</v>
      </c>
      <c r="B301" s="80" t="s">
        <v>1425</v>
      </c>
      <c r="C301" s="153" t="s">
        <v>1416</v>
      </c>
      <c r="D301" s="148">
        <v>4400</v>
      </c>
      <c r="E301" s="92"/>
      <c r="F301" s="91"/>
      <c r="G301" s="91"/>
    </row>
    <row r="302" spans="1:7" s="13" customFormat="1" ht="17.25" customHeight="1" x14ac:dyDescent="0.25">
      <c r="A302" s="3" t="s">
        <v>1409</v>
      </c>
      <c r="B302" s="80" t="s">
        <v>1426</v>
      </c>
      <c r="C302" s="153" t="s">
        <v>1417</v>
      </c>
      <c r="D302" s="148">
        <v>4300</v>
      </c>
      <c r="E302" s="92"/>
      <c r="F302" s="91"/>
      <c r="G302" s="91"/>
    </row>
    <row r="303" spans="1:7" s="13" customFormat="1" ht="18" customHeight="1" x14ac:dyDescent="0.25">
      <c r="A303" s="3" t="s">
        <v>1409</v>
      </c>
      <c r="B303" s="80" t="s">
        <v>1427</v>
      </c>
      <c r="C303" s="153" t="s">
        <v>1418</v>
      </c>
      <c r="D303" s="148">
        <v>4300</v>
      </c>
      <c r="E303" s="92"/>
      <c r="F303" s="91"/>
      <c r="G303" s="91"/>
    </row>
    <row r="304" spans="1:7" s="13" customFormat="1" ht="15.75" customHeight="1" x14ac:dyDescent="0.25">
      <c r="A304" s="3" t="s">
        <v>1430</v>
      </c>
      <c r="B304" s="80" t="s">
        <v>1428</v>
      </c>
      <c r="C304" s="153" t="s">
        <v>1419</v>
      </c>
      <c r="D304" s="148">
        <v>5600</v>
      </c>
      <c r="E304" s="92"/>
      <c r="F304" s="91"/>
      <c r="G304" s="91"/>
    </row>
    <row r="305" spans="1:7" s="13" customFormat="1" ht="35.25" customHeight="1" x14ac:dyDescent="0.25">
      <c r="A305" s="3"/>
      <c r="B305" s="78" t="s">
        <v>1353</v>
      </c>
      <c r="C305" s="156" t="s">
        <v>1431</v>
      </c>
      <c r="D305" s="148"/>
      <c r="E305" s="92"/>
      <c r="F305" s="91"/>
      <c r="G305" s="91"/>
    </row>
    <row r="306" spans="1:7" s="13" customFormat="1" ht="17.25" customHeight="1" x14ac:dyDescent="0.25">
      <c r="A306" s="3" t="s">
        <v>1340</v>
      </c>
      <c r="B306" s="80" t="s">
        <v>1436</v>
      </c>
      <c r="C306" s="153" t="s">
        <v>1432</v>
      </c>
      <c r="D306" s="148">
        <v>2000</v>
      </c>
      <c r="E306" s="92"/>
      <c r="F306" s="91"/>
      <c r="G306" s="91"/>
    </row>
    <row r="307" spans="1:7" s="13" customFormat="1" ht="15.75" customHeight="1" x14ac:dyDescent="0.25">
      <c r="A307" s="3" t="s">
        <v>1371</v>
      </c>
      <c r="B307" s="80" t="s">
        <v>1437</v>
      </c>
      <c r="C307" s="153" t="s">
        <v>1433</v>
      </c>
      <c r="D307" s="148">
        <v>1700</v>
      </c>
      <c r="E307" s="92"/>
      <c r="F307" s="91"/>
      <c r="G307" s="91"/>
    </row>
    <row r="308" spans="1:7" s="13" customFormat="1" ht="13.5" customHeight="1" x14ac:dyDescent="0.25">
      <c r="A308" s="3" t="s">
        <v>1435</v>
      </c>
      <c r="B308" s="80" t="s">
        <v>1438</v>
      </c>
      <c r="C308" s="153" t="s">
        <v>1434</v>
      </c>
      <c r="D308" s="148">
        <v>2000</v>
      </c>
      <c r="E308" s="92"/>
      <c r="F308" s="91"/>
      <c r="G308" s="91"/>
    </row>
    <row r="309" spans="1:7" s="13" customFormat="1" ht="27.75" customHeight="1" x14ac:dyDescent="0.25">
      <c r="A309" s="3"/>
      <c r="B309" s="78" t="s">
        <v>1354</v>
      </c>
      <c r="C309" s="156" t="s">
        <v>1439</v>
      </c>
      <c r="D309" s="148"/>
      <c r="E309" s="92"/>
      <c r="F309" s="91"/>
      <c r="G309" s="91"/>
    </row>
    <row r="310" spans="1:7" s="13" customFormat="1" ht="15" customHeight="1" x14ac:dyDescent="0.25">
      <c r="A310" s="3" t="s">
        <v>557</v>
      </c>
      <c r="B310" s="80" t="s">
        <v>1443</v>
      </c>
      <c r="C310" s="153" t="s">
        <v>1440</v>
      </c>
      <c r="D310" s="148">
        <v>2700</v>
      </c>
      <c r="E310" s="92"/>
      <c r="F310" s="91"/>
      <c r="G310" s="91"/>
    </row>
    <row r="311" spans="1:7" s="13" customFormat="1" ht="14.25" customHeight="1" x14ac:dyDescent="0.25">
      <c r="A311" s="3" t="s">
        <v>557</v>
      </c>
      <c r="B311" s="80" t="s">
        <v>1444</v>
      </c>
      <c r="C311" s="153" t="s">
        <v>1441</v>
      </c>
      <c r="D311" s="148">
        <v>4000</v>
      </c>
      <c r="E311" s="92"/>
      <c r="F311" s="91"/>
      <c r="G311" s="91"/>
    </row>
    <row r="312" spans="1:7" s="13" customFormat="1" ht="15.75" customHeight="1" x14ac:dyDescent="0.25">
      <c r="A312" s="3" t="s">
        <v>557</v>
      </c>
      <c r="B312" s="80" t="s">
        <v>1445</v>
      </c>
      <c r="C312" s="153" t="s">
        <v>1442</v>
      </c>
      <c r="D312" s="148">
        <v>5300</v>
      </c>
      <c r="E312" s="92"/>
      <c r="F312" s="91"/>
      <c r="G312" s="91"/>
    </row>
    <row r="313" spans="1:7" s="13" customFormat="1" ht="34.5" customHeight="1" x14ac:dyDescent="0.25">
      <c r="A313" s="3"/>
      <c r="B313" s="78" t="s">
        <v>1355</v>
      </c>
      <c r="C313" s="156" t="s">
        <v>1446</v>
      </c>
      <c r="D313" s="148"/>
      <c r="E313" s="92"/>
      <c r="F313" s="91"/>
      <c r="G313" s="91"/>
    </row>
    <row r="314" spans="1:7" s="13" customFormat="1" ht="17.25" customHeight="1" x14ac:dyDescent="0.25">
      <c r="A314" s="3"/>
      <c r="B314" s="80" t="s">
        <v>1356</v>
      </c>
      <c r="C314" s="153" t="s">
        <v>1447</v>
      </c>
      <c r="D314" s="148">
        <v>550</v>
      </c>
      <c r="E314" s="92"/>
      <c r="F314" s="91"/>
      <c r="G314" s="91"/>
    </row>
    <row r="315" spans="1:7" s="13" customFormat="1" ht="15" customHeight="1" x14ac:dyDescent="0.25">
      <c r="A315" s="3"/>
      <c r="B315" s="80" t="s">
        <v>1450</v>
      </c>
      <c r="C315" s="153" t="s">
        <v>1448</v>
      </c>
      <c r="D315" s="148">
        <v>550</v>
      </c>
      <c r="E315" s="92"/>
      <c r="F315" s="91"/>
      <c r="G315" s="91"/>
    </row>
    <row r="316" spans="1:7" s="13" customFormat="1" ht="14.25" customHeight="1" x14ac:dyDescent="0.25">
      <c r="A316" s="3"/>
      <c r="B316" s="80" t="s">
        <v>1451</v>
      </c>
      <c r="C316" s="153" t="s">
        <v>1449</v>
      </c>
      <c r="D316" s="148">
        <v>550</v>
      </c>
      <c r="E316" s="92"/>
      <c r="F316" s="91"/>
      <c r="G316" s="91"/>
    </row>
    <row r="317" spans="1:7" s="13" customFormat="1" ht="14.25" customHeight="1" x14ac:dyDescent="0.25">
      <c r="A317" s="3"/>
      <c r="B317" s="80"/>
      <c r="C317" s="155" t="s">
        <v>1452</v>
      </c>
      <c r="D317" s="148"/>
      <c r="E317" s="92"/>
      <c r="F317" s="91"/>
      <c r="G317" s="91"/>
    </row>
    <row r="318" spans="1:7" s="13" customFormat="1" ht="24.75" customHeight="1" x14ac:dyDescent="0.2">
      <c r="A318" s="3"/>
      <c r="B318" s="78" t="s">
        <v>1453</v>
      </c>
      <c r="C318" s="157" t="s">
        <v>1454</v>
      </c>
      <c r="D318" s="148"/>
      <c r="E318" s="92"/>
      <c r="F318" s="91"/>
      <c r="G318" s="91"/>
    </row>
    <row r="319" spans="1:7" s="13" customFormat="1" ht="14.25" customHeight="1" x14ac:dyDescent="0.25">
      <c r="A319" s="3" t="s">
        <v>1462</v>
      </c>
      <c r="B319" s="80" t="s">
        <v>1469</v>
      </c>
      <c r="C319" s="153" t="s">
        <v>1455</v>
      </c>
      <c r="D319" s="148">
        <v>3900</v>
      </c>
      <c r="E319" s="92"/>
      <c r="F319" s="91"/>
      <c r="G319" s="91"/>
    </row>
    <row r="320" spans="1:7" s="13" customFormat="1" ht="14.25" customHeight="1" x14ac:dyDescent="0.25">
      <c r="A320" s="3" t="s">
        <v>1463</v>
      </c>
      <c r="B320" s="80" t="s">
        <v>1470</v>
      </c>
      <c r="C320" s="153" t="s">
        <v>1456</v>
      </c>
      <c r="D320" s="148">
        <v>2800</v>
      </c>
      <c r="E320" s="92"/>
      <c r="F320" s="91"/>
      <c r="G320" s="91"/>
    </row>
    <row r="321" spans="1:7" s="13" customFormat="1" ht="14.25" customHeight="1" x14ac:dyDescent="0.25">
      <c r="A321" s="3" t="s">
        <v>1464</v>
      </c>
      <c r="B321" s="80" t="s">
        <v>1471</v>
      </c>
      <c r="C321" s="153" t="s">
        <v>1457</v>
      </c>
      <c r="D321" s="148">
        <v>3900</v>
      </c>
      <c r="E321" s="92"/>
      <c r="F321" s="91"/>
      <c r="G321" s="91"/>
    </row>
    <row r="322" spans="1:7" s="13" customFormat="1" ht="14.25" customHeight="1" x14ac:dyDescent="0.25">
      <c r="A322" s="3" t="s">
        <v>1465</v>
      </c>
      <c r="B322" s="80" t="s">
        <v>1472</v>
      </c>
      <c r="C322" s="153" t="s">
        <v>1458</v>
      </c>
      <c r="D322" s="148">
        <v>3900</v>
      </c>
      <c r="E322" s="92"/>
      <c r="F322" s="91"/>
      <c r="G322" s="91"/>
    </row>
    <row r="323" spans="1:7" s="13" customFormat="1" ht="14.25" customHeight="1" x14ac:dyDescent="0.25">
      <c r="A323" s="3" t="s">
        <v>1466</v>
      </c>
      <c r="B323" s="80" t="s">
        <v>1473</v>
      </c>
      <c r="C323" s="153" t="s">
        <v>1459</v>
      </c>
      <c r="D323" s="148">
        <v>3900</v>
      </c>
      <c r="E323" s="92"/>
      <c r="F323" s="91"/>
      <c r="G323" s="91"/>
    </row>
    <row r="324" spans="1:7" s="13" customFormat="1" ht="14.25" customHeight="1" x14ac:dyDescent="0.25">
      <c r="A324" s="3" t="s">
        <v>1467</v>
      </c>
      <c r="B324" s="80" t="s">
        <v>1474</v>
      </c>
      <c r="C324" s="153" t="s">
        <v>1460</v>
      </c>
      <c r="D324" s="148">
        <v>3900</v>
      </c>
      <c r="E324" s="92"/>
      <c r="F324" s="91"/>
      <c r="G324" s="91"/>
    </row>
    <row r="325" spans="1:7" s="13" customFormat="1" ht="14.25" customHeight="1" x14ac:dyDescent="0.25">
      <c r="A325" s="3" t="s">
        <v>1468</v>
      </c>
      <c r="B325" s="80" t="s">
        <v>1475</v>
      </c>
      <c r="C325" s="153" t="s">
        <v>1461</v>
      </c>
      <c r="D325" s="148">
        <v>2800</v>
      </c>
      <c r="E325" s="92"/>
      <c r="F325" s="91"/>
      <c r="G325" s="91"/>
    </row>
    <row r="326" spans="1:7" s="13" customFormat="1" ht="30.75" customHeight="1" x14ac:dyDescent="0.2">
      <c r="A326" s="3"/>
      <c r="B326" s="78" t="s">
        <v>1476</v>
      </c>
      <c r="C326" s="157" t="s">
        <v>1477</v>
      </c>
      <c r="D326" s="148"/>
      <c r="E326" s="92"/>
      <c r="F326" s="91"/>
      <c r="G326" s="91"/>
    </row>
    <row r="327" spans="1:7" s="13" customFormat="1" ht="14.25" customHeight="1" x14ac:dyDescent="0.25">
      <c r="A327" s="3" t="s">
        <v>1496</v>
      </c>
      <c r="B327" s="80" t="s">
        <v>1487</v>
      </c>
      <c r="C327" s="153" t="s">
        <v>1478</v>
      </c>
      <c r="D327" s="148">
        <v>2800</v>
      </c>
      <c r="E327" s="92"/>
      <c r="F327" s="91"/>
      <c r="G327" s="91"/>
    </row>
    <row r="328" spans="1:7" s="13" customFormat="1" ht="14.25" customHeight="1" x14ac:dyDescent="0.25">
      <c r="A328" s="3" t="s">
        <v>1497</v>
      </c>
      <c r="B328" s="80" t="s">
        <v>1488</v>
      </c>
      <c r="C328" s="153" t="s">
        <v>1479</v>
      </c>
      <c r="D328" s="148">
        <v>2800</v>
      </c>
      <c r="E328" s="92"/>
      <c r="F328" s="91"/>
      <c r="G328" s="91"/>
    </row>
    <row r="329" spans="1:7" s="13" customFormat="1" ht="30" customHeight="1" x14ac:dyDescent="0.25">
      <c r="A329" s="3" t="s">
        <v>1498</v>
      </c>
      <c r="B329" s="80" t="s">
        <v>1489</v>
      </c>
      <c r="C329" s="158" t="s">
        <v>1480</v>
      </c>
      <c r="D329" s="148">
        <v>9350</v>
      </c>
      <c r="E329" s="92"/>
      <c r="F329" s="91"/>
      <c r="G329" s="91"/>
    </row>
    <row r="330" spans="1:7" s="13" customFormat="1" ht="14.25" customHeight="1" x14ac:dyDescent="0.25">
      <c r="A330" s="3" t="s">
        <v>1499</v>
      </c>
      <c r="B330" s="80" t="s">
        <v>1490</v>
      </c>
      <c r="C330" s="153" t="s">
        <v>1481</v>
      </c>
      <c r="D330" s="148">
        <v>4000</v>
      </c>
      <c r="E330" s="92"/>
      <c r="F330" s="91"/>
      <c r="G330" s="91"/>
    </row>
    <row r="331" spans="1:7" s="13" customFormat="1" ht="14.25" customHeight="1" x14ac:dyDescent="0.25">
      <c r="A331" s="3" t="s">
        <v>1500</v>
      </c>
      <c r="B331" s="80" t="s">
        <v>1491</v>
      </c>
      <c r="C331" s="153" t="s">
        <v>1482</v>
      </c>
      <c r="D331" s="148">
        <v>6200</v>
      </c>
      <c r="E331" s="92"/>
      <c r="F331" s="91"/>
      <c r="G331" s="91"/>
    </row>
    <row r="332" spans="1:7" s="13" customFormat="1" ht="15" customHeight="1" x14ac:dyDescent="0.25">
      <c r="A332" s="3" t="s">
        <v>1501</v>
      </c>
      <c r="B332" s="80" t="s">
        <v>1492</v>
      </c>
      <c r="C332" s="153" t="s">
        <v>1483</v>
      </c>
      <c r="D332" s="148">
        <v>4200</v>
      </c>
      <c r="E332" s="92"/>
      <c r="F332" s="91"/>
      <c r="G332" s="91"/>
    </row>
    <row r="333" spans="1:7" s="13" customFormat="1" ht="15.75" customHeight="1" x14ac:dyDescent="0.25">
      <c r="A333" s="3" t="s">
        <v>1502</v>
      </c>
      <c r="B333" s="80" t="s">
        <v>1493</v>
      </c>
      <c r="C333" s="153" t="s">
        <v>1484</v>
      </c>
      <c r="D333" s="148">
        <v>4500</v>
      </c>
      <c r="E333" s="92"/>
      <c r="F333" s="91"/>
      <c r="G333" s="91"/>
    </row>
    <row r="334" spans="1:7" s="13" customFormat="1" ht="15" customHeight="1" x14ac:dyDescent="0.25">
      <c r="A334" s="3" t="s">
        <v>1503</v>
      </c>
      <c r="B334" s="80" t="s">
        <v>1494</v>
      </c>
      <c r="C334" s="153" t="s">
        <v>1485</v>
      </c>
      <c r="D334" s="148">
        <v>4000</v>
      </c>
      <c r="E334" s="92"/>
      <c r="F334" s="91"/>
      <c r="G334" s="91"/>
    </row>
    <row r="335" spans="1:7" s="13" customFormat="1" ht="15" customHeight="1" x14ac:dyDescent="0.25">
      <c r="A335" s="3" t="s">
        <v>1504</v>
      </c>
      <c r="B335" s="80" t="s">
        <v>1495</v>
      </c>
      <c r="C335" s="153" t="s">
        <v>1486</v>
      </c>
      <c r="D335" s="148">
        <v>5600</v>
      </c>
      <c r="E335" s="92"/>
      <c r="F335" s="91"/>
      <c r="G335" s="91"/>
    </row>
    <row r="336" spans="1:7" s="13" customFormat="1" ht="14.25" customHeight="1" x14ac:dyDescent="0.25">
      <c r="A336" s="3" t="s">
        <v>1505</v>
      </c>
      <c r="B336" s="80" t="s">
        <v>1507</v>
      </c>
      <c r="C336" s="153" t="s">
        <v>1506</v>
      </c>
      <c r="D336" s="148">
        <v>4100</v>
      </c>
      <c r="E336" s="92"/>
      <c r="F336" s="91"/>
      <c r="G336" s="91"/>
    </row>
    <row r="337" spans="1:7" s="13" customFormat="1" ht="25.5" customHeight="1" x14ac:dyDescent="0.2">
      <c r="A337" s="3"/>
      <c r="B337" s="78" t="s">
        <v>1508</v>
      </c>
      <c r="C337" s="157" t="s">
        <v>1509</v>
      </c>
      <c r="D337" s="148"/>
      <c r="E337" s="92"/>
      <c r="F337" s="91"/>
      <c r="G337" s="91"/>
    </row>
    <row r="338" spans="1:7" s="13" customFormat="1" ht="14.25" customHeight="1" x14ac:dyDescent="0.25">
      <c r="A338" s="3" t="s">
        <v>1527</v>
      </c>
      <c r="B338" s="80" t="s">
        <v>1535</v>
      </c>
      <c r="C338" s="153" t="s">
        <v>1510</v>
      </c>
      <c r="D338" s="148">
        <v>2800</v>
      </c>
      <c r="E338" s="92"/>
      <c r="F338" s="91"/>
      <c r="G338" s="91"/>
    </row>
    <row r="339" spans="1:7" s="13" customFormat="1" ht="14.25" customHeight="1" x14ac:dyDescent="0.25">
      <c r="A339" s="3" t="s">
        <v>1527</v>
      </c>
      <c r="B339" s="80" t="s">
        <v>1536</v>
      </c>
      <c r="C339" s="153" t="s">
        <v>1511</v>
      </c>
      <c r="D339" s="148">
        <v>2800</v>
      </c>
      <c r="E339" s="92"/>
      <c r="F339" s="91"/>
      <c r="G339" s="91"/>
    </row>
    <row r="340" spans="1:7" s="13" customFormat="1" ht="14.25" customHeight="1" x14ac:dyDescent="0.25">
      <c r="A340" s="3" t="s">
        <v>1527</v>
      </c>
      <c r="B340" s="80" t="s">
        <v>1537</v>
      </c>
      <c r="C340" s="153" t="s">
        <v>1512</v>
      </c>
      <c r="D340" s="148">
        <v>2800</v>
      </c>
      <c r="E340" s="92"/>
      <c r="F340" s="91"/>
      <c r="G340" s="91"/>
    </row>
    <row r="341" spans="1:7" s="13" customFormat="1" ht="14.25" customHeight="1" x14ac:dyDescent="0.25">
      <c r="A341" s="3" t="s">
        <v>1527</v>
      </c>
      <c r="B341" s="80" t="s">
        <v>1538</v>
      </c>
      <c r="C341" s="153" t="s">
        <v>1513</v>
      </c>
      <c r="D341" s="148">
        <v>2800</v>
      </c>
      <c r="E341" s="92"/>
      <c r="F341" s="91"/>
      <c r="G341" s="91"/>
    </row>
    <row r="342" spans="1:7" s="13" customFormat="1" ht="14.25" customHeight="1" x14ac:dyDescent="0.25">
      <c r="A342" s="3" t="s">
        <v>1528</v>
      </c>
      <c r="B342" s="80" t="s">
        <v>1539</v>
      </c>
      <c r="C342" s="153" t="s">
        <v>1514</v>
      </c>
      <c r="D342" s="148">
        <v>2800</v>
      </c>
      <c r="E342" s="92"/>
      <c r="F342" s="91"/>
      <c r="G342" s="91"/>
    </row>
    <row r="343" spans="1:7" s="13" customFormat="1" ht="14.25" customHeight="1" x14ac:dyDescent="0.25">
      <c r="A343" s="3" t="s">
        <v>1527</v>
      </c>
      <c r="B343" s="80" t="s">
        <v>1540</v>
      </c>
      <c r="C343" s="153" t="s">
        <v>1515</v>
      </c>
      <c r="D343" s="148">
        <v>2800</v>
      </c>
      <c r="E343" s="92"/>
      <c r="F343" s="91"/>
      <c r="G343" s="91"/>
    </row>
    <row r="344" spans="1:7" s="13" customFormat="1" ht="14.25" customHeight="1" x14ac:dyDescent="0.25">
      <c r="A344" s="3" t="s">
        <v>1527</v>
      </c>
      <c r="B344" s="80" t="s">
        <v>1541</v>
      </c>
      <c r="C344" s="153" t="s">
        <v>1516</v>
      </c>
      <c r="D344" s="148">
        <v>2800</v>
      </c>
      <c r="E344" s="92"/>
      <c r="F344" s="91"/>
      <c r="G344" s="91"/>
    </row>
    <row r="345" spans="1:7" s="13" customFormat="1" ht="14.25" customHeight="1" x14ac:dyDescent="0.25">
      <c r="A345" s="3" t="s">
        <v>1527</v>
      </c>
      <c r="B345" s="80" t="s">
        <v>1542</v>
      </c>
      <c r="C345" s="153" t="s">
        <v>1517</v>
      </c>
      <c r="D345" s="148">
        <v>2800</v>
      </c>
      <c r="E345" s="92"/>
      <c r="F345" s="91"/>
      <c r="G345" s="91"/>
    </row>
    <row r="346" spans="1:7" s="13" customFormat="1" ht="14.25" customHeight="1" x14ac:dyDescent="0.25">
      <c r="A346" s="3" t="s">
        <v>1529</v>
      </c>
      <c r="B346" s="80" t="s">
        <v>1543</v>
      </c>
      <c r="C346" s="153" t="s">
        <v>1518</v>
      </c>
      <c r="D346" s="148">
        <v>2800</v>
      </c>
      <c r="E346" s="92"/>
      <c r="F346" s="91"/>
      <c r="G346" s="91"/>
    </row>
    <row r="347" spans="1:7" s="13" customFormat="1" ht="14.25" customHeight="1" x14ac:dyDescent="0.25">
      <c r="A347" s="3" t="s">
        <v>1530</v>
      </c>
      <c r="B347" s="80" t="s">
        <v>1544</v>
      </c>
      <c r="C347" s="153" t="s">
        <v>1519</v>
      </c>
      <c r="D347" s="148">
        <v>2800</v>
      </c>
      <c r="E347" s="92"/>
      <c r="F347" s="91"/>
      <c r="G347" s="91"/>
    </row>
    <row r="348" spans="1:7" s="13" customFormat="1" ht="14.25" customHeight="1" x14ac:dyDescent="0.25">
      <c r="A348" s="3" t="s">
        <v>1531</v>
      </c>
      <c r="B348" s="80" t="s">
        <v>1545</v>
      </c>
      <c r="C348" s="153" t="s">
        <v>1520</v>
      </c>
      <c r="D348" s="148">
        <v>2800</v>
      </c>
      <c r="E348" s="92"/>
      <c r="F348" s="91"/>
      <c r="G348" s="91"/>
    </row>
    <row r="349" spans="1:7" s="13" customFormat="1" ht="14.25" customHeight="1" x14ac:dyDescent="0.25">
      <c r="A349" s="3" t="s">
        <v>1528</v>
      </c>
      <c r="B349" s="80" t="s">
        <v>1546</v>
      </c>
      <c r="C349" s="153" t="s">
        <v>1521</v>
      </c>
      <c r="D349" s="148">
        <v>2800</v>
      </c>
      <c r="E349" s="92"/>
      <c r="F349" s="91"/>
      <c r="G349" s="91"/>
    </row>
    <row r="350" spans="1:7" s="13" customFormat="1" ht="14.25" customHeight="1" x14ac:dyDescent="0.25">
      <c r="A350" s="3" t="s">
        <v>1529</v>
      </c>
      <c r="B350" s="80" t="s">
        <v>1547</v>
      </c>
      <c r="C350" s="153" t="s">
        <v>1522</v>
      </c>
      <c r="D350" s="148">
        <v>2800</v>
      </c>
      <c r="E350" s="92"/>
      <c r="F350" s="91"/>
      <c r="G350" s="91"/>
    </row>
    <row r="351" spans="1:7" s="13" customFormat="1" ht="14.25" customHeight="1" x14ac:dyDescent="0.25">
      <c r="A351" s="3" t="s">
        <v>1532</v>
      </c>
      <c r="B351" s="80" t="s">
        <v>1548</v>
      </c>
      <c r="C351" s="153" t="s">
        <v>1523</v>
      </c>
      <c r="D351" s="148">
        <v>2800</v>
      </c>
      <c r="E351" s="92"/>
      <c r="F351" s="91"/>
      <c r="G351" s="91"/>
    </row>
    <row r="352" spans="1:7" s="13" customFormat="1" ht="14.25" customHeight="1" x14ac:dyDescent="0.25">
      <c r="A352" s="3" t="s">
        <v>1533</v>
      </c>
      <c r="B352" s="80" t="s">
        <v>1549</v>
      </c>
      <c r="C352" s="153" t="s">
        <v>1524</v>
      </c>
      <c r="D352" s="148">
        <v>2800</v>
      </c>
      <c r="E352" s="92"/>
      <c r="F352" s="91"/>
      <c r="G352" s="91"/>
    </row>
    <row r="353" spans="1:7" s="13" customFormat="1" ht="14.25" customHeight="1" x14ac:dyDescent="0.25">
      <c r="A353" s="3" t="s">
        <v>1529</v>
      </c>
      <c r="B353" s="80" t="s">
        <v>1550</v>
      </c>
      <c r="C353" s="153" t="s">
        <v>1525</v>
      </c>
      <c r="D353" s="148">
        <v>2800</v>
      </c>
      <c r="E353" s="92"/>
      <c r="F353" s="91"/>
      <c r="G353" s="91"/>
    </row>
    <row r="354" spans="1:7" s="13" customFormat="1" ht="14.25" customHeight="1" x14ac:dyDescent="0.25">
      <c r="A354" s="3" t="s">
        <v>1534</v>
      </c>
      <c r="B354" s="80" t="s">
        <v>1551</v>
      </c>
      <c r="C354" s="153" t="s">
        <v>1526</v>
      </c>
      <c r="D354" s="148">
        <v>6000</v>
      </c>
      <c r="E354" s="92"/>
      <c r="F354" s="91"/>
      <c r="G354" s="91"/>
    </row>
    <row r="355" spans="1:7" s="13" customFormat="1" ht="18.75" customHeight="1" x14ac:dyDescent="0.2">
      <c r="A355" s="3"/>
      <c r="B355" s="78" t="s">
        <v>1552</v>
      </c>
      <c r="C355" s="157" t="s">
        <v>1553</v>
      </c>
      <c r="D355" s="148"/>
      <c r="E355" s="92"/>
      <c r="F355" s="91"/>
      <c r="G355" s="91"/>
    </row>
    <row r="356" spans="1:7" s="13" customFormat="1" ht="14.25" customHeight="1" x14ac:dyDescent="0.25">
      <c r="A356" s="3" t="s">
        <v>1534</v>
      </c>
      <c r="B356" s="80" t="s">
        <v>1559</v>
      </c>
      <c r="C356" s="153" t="s">
        <v>1554</v>
      </c>
      <c r="D356" s="148">
        <v>2800</v>
      </c>
      <c r="E356" s="92"/>
      <c r="F356" s="91"/>
      <c r="G356" s="91"/>
    </row>
    <row r="357" spans="1:7" s="13" customFormat="1" ht="14.25" customHeight="1" x14ac:dyDescent="0.25">
      <c r="A357" s="3" t="s">
        <v>1564</v>
      </c>
      <c r="B357" s="80" t="s">
        <v>1560</v>
      </c>
      <c r="C357" s="153" t="s">
        <v>1555</v>
      </c>
      <c r="D357" s="148">
        <v>2800</v>
      </c>
      <c r="E357" s="92"/>
      <c r="F357" s="91"/>
      <c r="G357" s="91"/>
    </row>
    <row r="358" spans="1:7" s="13" customFormat="1" ht="14.25" customHeight="1" x14ac:dyDescent="0.25">
      <c r="A358" s="3" t="s">
        <v>1565</v>
      </c>
      <c r="B358" s="80" t="s">
        <v>1561</v>
      </c>
      <c r="C358" s="153" t="s">
        <v>1556</v>
      </c>
      <c r="D358" s="148">
        <v>2800</v>
      </c>
      <c r="E358" s="92"/>
      <c r="F358" s="91"/>
      <c r="G358" s="91"/>
    </row>
    <row r="359" spans="1:7" s="13" customFormat="1" ht="14.25" customHeight="1" x14ac:dyDescent="0.25">
      <c r="A359" s="3" t="s">
        <v>1566</v>
      </c>
      <c r="B359" s="80" t="s">
        <v>1562</v>
      </c>
      <c r="C359" s="153" t="s">
        <v>1557</v>
      </c>
      <c r="D359" s="148">
        <v>2800</v>
      </c>
      <c r="E359" s="92"/>
      <c r="F359" s="91"/>
      <c r="G359" s="91"/>
    </row>
    <row r="360" spans="1:7" s="13" customFormat="1" ht="14.25" customHeight="1" x14ac:dyDescent="0.25">
      <c r="A360" s="3" t="s">
        <v>1567</v>
      </c>
      <c r="B360" s="80" t="s">
        <v>1563</v>
      </c>
      <c r="C360" s="153" t="s">
        <v>1558</v>
      </c>
      <c r="D360" s="148">
        <v>2800</v>
      </c>
      <c r="E360" s="92"/>
      <c r="F360" s="91"/>
      <c r="G360" s="91"/>
    </row>
    <row r="361" spans="1:7" s="13" customFormat="1" ht="20.25" customHeight="1" x14ac:dyDescent="0.2">
      <c r="A361" s="3"/>
      <c r="B361" s="78" t="s">
        <v>1568</v>
      </c>
      <c r="C361" s="157" t="s">
        <v>1569</v>
      </c>
      <c r="D361" s="148"/>
      <c r="E361" s="92"/>
      <c r="F361" s="91"/>
      <c r="G361" s="91"/>
    </row>
    <row r="362" spans="1:7" s="13" customFormat="1" ht="14.25" customHeight="1" x14ac:dyDescent="0.25">
      <c r="A362" s="3" t="s">
        <v>1571</v>
      </c>
      <c r="B362" s="80" t="s">
        <v>1572</v>
      </c>
      <c r="C362" s="153" t="s">
        <v>1570</v>
      </c>
      <c r="D362" s="148">
        <v>3100</v>
      </c>
      <c r="E362" s="92"/>
      <c r="F362" s="91"/>
      <c r="G362" s="91"/>
    </row>
    <row r="363" spans="1:7" s="13" customFormat="1" ht="34.5" customHeight="1" x14ac:dyDescent="0.2">
      <c r="A363" s="3"/>
      <c r="B363" s="78" t="s">
        <v>1573</v>
      </c>
      <c r="C363" s="159" t="s">
        <v>1574</v>
      </c>
      <c r="D363" s="148"/>
      <c r="E363" s="92"/>
      <c r="F363" s="91"/>
      <c r="G363" s="91"/>
    </row>
    <row r="364" spans="1:7" s="13" customFormat="1" ht="14.25" customHeight="1" x14ac:dyDescent="0.25">
      <c r="A364" s="3" t="s">
        <v>1585</v>
      </c>
      <c r="B364" s="80" t="s">
        <v>1593</v>
      </c>
      <c r="C364" s="153" t="s">
        <v>1575</v>
      </c>
      <c r="D364" s="148">
        <v>9300</v>
      </c>
      <c r="E364" s="92"/>
      <c r="F364" s="91"/>
      <c r="G364" s="91"/>
    </row>
    <row r="365" spans="1:7" s="13" customFormat="1" ht="14.25" customHeight="1" x14ac:dyDescent="0.25">
      <c r="A365" s="3" t="s">
        <v>1586</v>
      </c>
      <c r="B365" s="80" t="s">
        <v>1594</v>
      </c>
      <c r="C365" s="153" t="s">
        <v>1576</v>
      </c>
      <c r="D365" s="148">
        <v>9300</v>
      </c>
      <c r="E365" s="92"/>
      <c r="F365" s="91"/>
      <c r="G365" s="91"/>
    </row>
    <row r="366" spans="1:7" s="13" customFormat="1" ht="14.25" customHeight="1" x14ac:dyDescent="0.25">
      <c r="A366" s="3" t="s">
        <v>1587</v>
      </c>
      <c r="B366" s="80" t="s">
        <v>1595</v>
      </c>
      <c r="C366" s="153" t="s">
        <v>1577</v>
      </c>
      <c r="D366" s="148">
        <v>14000</v>
      </c>
      <c r="E366" s="92"/>
      <c r="F366" s="91"/>
      <c r="G366" s="91"/>
    </row>
    <row r="367" spans="1:7" s="13" customFormat="1" ht="14.25" customHeight="1" x14ac:dyDescent="0.25">
      <c r="A367" s="3" t="s">
        <v>1588</v>
      </c>
      <c r="B367" s="80" t="s">
        <v>1596</v>
      </c>
      <c r="C367" s="153" t="s">
        <v>1578</v>
      </c>
      <c r="D367" s="148">
        <v>10100</v>
      </c>
      <c r="E367" s="92"/>
      <c r="F367" s="91"/>
      <c r="G367" s="91"/>
    </row>
    <row r="368" spans="1:7" s="13" customFormat="1" ht="14.25" customHeight="1" x14ac:dyDescent="0.25">
      <c r="A368" s="3" t="s">
        <v>1589</v>
      </c>
      <c r="B368" s="80" t="s">
        <v>1597</v>
      </c>
      <c r="C368" s="153" t="s">
        <v>1579</v>
      </c>
      <c r="D368" s="148">
        <v>10100</v>
      </c>
      <c r="E368" s="92"/>
      <c r="F368" s="91"/>
      <c r="G368" s="91"/>
    </row>
    <row r="369" spans="1:7" s="13" customFormat="1" ht="14.25" customHeight="1" x14ac:dyDescent="0.25">
      <c r="A369" s="3" t="s">
        <v>1588</v>
      </c>
      <c r="B369" s="80" t="s">
        <v>1598</v>
      </c>
      <c r="C369" s="153" t="s">
        <v>1580</v>
      </c>
      <c r="D369" s="148">
        <v>12100</v>
      </c>
      <c r="E369" s="92"/>
      <c r="F369" s="91"/>
      <c r="G369" s="91"/>
    </row>
    <row r="370" spans="1:7" s="13" customFormat="1" ht="14.25" customHeight="1" x14ac:dyDescent="0.25">
      <c r="A370" s="3" t="s">
        <v>1590</v>
      </c>
      <c r="B370" s="80" t="s">
        <v>1599</v>
      </c>
      <c r="C370" s="153" t="s">
        <v>1581</v>
      </c>
      <c r="D370" s="148">
        <v>10100</v>
      </c>
      <c r="E370" s="92"/>
      <c r="F370" s="91"/>
      <c r="G370" s="91"/>
    </row>
    <row r="371" spans="1:7" s="13" customFormat="1" ht="14.25" customHeight="1" x14ac:dyDescent="0.25">
      <c r="A371" s="3" t="s">
        <v>1591</v>
      </c>
      <c r="B371" s="80" t="s">
        <v>1600</v>
      </c>
      <c r="C371" s="153" t="s">
        <v>1582</v>
      </c>
      <c r="D371" s="148">
        <v>11200</v>
      </c>
      <c r="E371" s="92"/>
      <c r="F371" s="91"/>
      <c r="G371" s="91"/>
    </row>
    <row r="372" spans="1:7" s="13" customFormat="1" ht="14.25" customHeight="1" x14ac:dyDescent="0.25">
      <c r="A372" s="3" t="s">
        <v>1592</v>
      </c>
      <c r="B372" s="80" t="s">
        <v>1601</v>
      </c>
      <c r="C372" s="153" t="s">
        <v>1583</v>
      </c>
      <c r="D372" s="148">
        <v>9300</v>
      </c>
      <c r="E372" s="92"/>
      <c r="F372" s="91"/>
      <c r="G372" s="91"/>
    </row>
    <row r="373" spans="1:7" s="13" customFormat="1" ht="14.25" customHeight="1" x14ac:dyDescent="0.25">
      <c r="A373" s="3" t="s">
        <v>1591</v>
      </c>
      <c r="B373" s="80" t="s">
        <v>1602</v>
      </c>
      <c r="C373" s="153" t="s">
        <v>1584</v>
      </c>
      <c r="D373" s="148">
        <v>14000</v>
      </c>
      <c r="E373" s="92"/>
      <c r="F373" s="91"/>
      <c r="G373" s="91"/>
    </row>
    <row r="374" spans="1:7" s="13" customFormat="1" ht="22.5" customHeight="1" x14ac:dyDescent="0.2">
      <c r="A374" s="3"/>
      <c r="B374" s="78" t="s">
        <v>1603</v>
      </c>
      <c r="C374" s="159" t="s">
        <v>1604</v>
      </c>
      <c r="D374" s="148"/>
      <c r="E374" s="92"/>
      <c r="F374" s="91"/>
      <c r="G374" s="91"/>
    </row>
    <row r="375" spans="1:7" s="13" customFormat="1" ht="16.5" customHeight="1" x14ac:dyDescent="0.25">
      <c r="A375" s="3"/>
      <c r="B375" s="80" t="s">
        <v>1611</v>
      </c>
      <c r="C375" s="153" t="s">
        <v>1605</v>
      </c>
      <c r="D375" s="148">
        <v>4500</v>
      </c>
      <c r="E375" s="92"/>
      <c r="F375" s="91"/>
      <c r="G375" s="91"/>
    </row>
    <row r="376" spans="1:7" s="13" customFormat="1" ht="15" x14ac:dyDescent="0.25">
      <c r="A376" s="3"/>
      <c r="B376" s="80" t="s">
        <v>1612</v>
      </c>
      <c r="C376" s="153" t="s">
        <v>1606</v>
      </c>
      <c r="D376" s="148">
        <v>5400</v>
      </c>
      <c r="E376" s="92"/>
      <c r="F376" s="91"/>
      <c r="G376" s="91"/>
    </row>
    <row r="377" spans="1:7" s="13" customFormat="1" ht="14.25" customHeight="1" x14ac:dyDescent="0.25">
      <c r="A377" s="3"/>
      <c r="B377" s="80" t="s">
        <v>1613</v>
      </c>
      <c r="C377" s="153" t="s">
        <v>1607</v>
      </c>
      <c r="D377" s="148">
        <v>6200</v>
      </c>
      <c r="E377" s="92"/>
      <c r="F377" s="91"/>
      <c r="G377" s="91"/>
    </row>
    <row r="378" spans="1:7" s="13" customFormat="1" ht="15" customHeight="1" x14ac:dyDescent="0.25">
      <c r="A378" s="3"/>
      <c r="B378" s="80" t="s">
        <v>1614</v>
      </c>
      <c r="C378" s="153" t="s">
        <v>1608</v>
      </c>
      <c r="D378" s="148">
        <v>4900</v>
      </c>
      <c r="E378" s="92"/>
      <c r="F378" s="91"/>
      <c r="G378" s="91"/>
    </row>
    <row r="379" spans="1:7" s="13" customFormat="1" ht="15" customHeight="1" x14ac:dyDescent="0.25">
      <c r="A379" s="3"/>
      <c r="B379" s="80" t="s">
        <v>1615</v>
      </c>
      <c r="C379" s="153" t="s">
        <v>1609</v>
      </c>
      <c r="D379" s="148">
        <v>6300</v>
      </c>
      <c r="E379" s="92"/>
      <c r="F379" s="91"/>
      <c r="G379" s="91"/>
    </row>
    <row r="380" spans="1:7" s="13" customFormat="1" ht="15" customHeight="1" x14ac:dyDescent="0.25">
      <c r="A380" s="3"/>
      <c r="B380" s="80" t="s">
        <v>1616</v>
      </c>
      <c r="C380" s="153" t="s">
        <v>1610</v>
      </c>
      <c r="D380" s="148">
        <v>8000</v>
      </c>
      <c r="E380" s="92"/>
      <c r="F380" s="91"/>
      <c r="G380" s="91"/>
    </row>
    <row r="381" spans="1:7" s="13" customFormat="1" ht="15.75" customHeight="1" x14ac:dyDescent="0.2">
      <c r="A381" s="44"/>
      <c r="B381" s="49"/>
      <c r="C381" s="93" t="s">
        <v>217</v>
      </c>
      <c r="D381" s="138"/>
    </row>
    <row r="382" spans="1:7" s="13" customFormat="1" ht="15.75" customHeight="1" x14ac:dyDescent="0.2">
      <c r="A382" s="44"/>
      <c r="B382" s="55"/>
      <c r="C382" s="38" t="s">
        <v>218</v>
      </c>
      <c r="D382" s="139"/>
    </row>
    <row r="383" spans="1:7" s="13" customFormat="1" ht="25.5" x14ac:dyDescent="0.2">
      <c r="A383" s="3" t="s">
        <v>925</v>
      </c>
      <c r="B383" s="57" t="s">
        <v>219</v>
      </c>
      <c r="C383" s="59" t="s">
        <v>988</v>
      </c>
      <c r="D383" s="42">
        <v>400</v>
      </c>
      <c r="E383" s="7"/>
      <c r="F383" s="91"/>
    </row>
    <row r="384" spans="1:7" s="13" customFormat="1" x14ac:dyDescent="0.2">
      <c r="A384" s="3" t="s">
        <v>926</v>
      </c>
      <c r="B384" s="57" t="s">
        <v>220</v>
      </c>
      <c r="C384" s="59" t="s">
        <v>989</v>
      </c>
      <c r="D384" s="42">
        <v>140</v>
      </c>
      <c r="E384" s="7"/>
      <c r="F384" s="91"/>
    </row>
    <row r="385" spans="1:6" s="13" customFormat="1" ht="25.5" x14ac:dyDescent="0.2">
      <c r="A385" s="3" t="s">
        <v>927</v>
      </c>
      <c r="B385" s="57" t="s">
        <v>1178</v>
      </c>
      <c r="C385" s="59" t="s">
        <v>928</v>
      </c>
      <c r="D385" s="42">
        <v>150</v>
      </c>
      <c r="E385" s="7"/>
      <c r="F385" s="91"/>
    </row>
    <row r="386" spans="1:6" s="13" customFormat="1" ht="25.5" x14ac:dyDescent="0.2">
      <c r="A386" s="3" t="s">
        <v>929</v>
      </c>
      <c r="B386" s="57" t="s">
        <v>221</v>
      </c>
      <c r="C386" s="59" t="s">
        <v>990</v>
      </c>
      <c r="D386" s="42">
        <v>180</v>
      </c>
      <c r="E386" s="7"/>
      <c r="F386" s="91"/>
    </row>
    <row r="387" spans="1:6" s="13" customFormat="1" ht="25.5" x14ac:dyDescent="0.2">
      <c r="A387" s="3" t="s">
        <v>930</v>
      </c>
      <c r="B387" s="57" t="s">
        <v>1179</v>
      </c>
      <c r="C387" s="59" t="s">
        <v>991</v>
      </c>
      <c r="D387" s="42">
        <v>180</v>
      </c>
      <c r="E387" s="7"/>
      <c r="F387" s="91"/>
    </row>
    <row r="388" spans="1:6" s="13" customFormat="1" ht="25.5" x14ac:dyDescent="0.2">
      <c r="A388" s="3" t="s">
        <v>931</v>
      </c>
      <c r="B388" s="57" t="s">
        <v>1180</v>
      </c>
      <c r="C388" s="59" t="s">
        <v>992</v>
      </c>
      <c r="D388" s="42">
        <v>180</v>
      </c>
      <c r="E388" s="7"/>
      <c r="F388" s="91"/>
    </row>
    <row r="389" spans="1:6" s="13" customFormat="1" x14ac:dyDescent="0.2">
      <c r="A389" s="3" t="s">
        <v>932</v>
      </c>
      <c r="B389" s="57" t="s">
        <v>1181</v>
      </c>
      <c r="C389" s="59" t="s">
        <v>993</v>
      </c>
      <c r="D389" s="42">
        <v>180</v>
      </c>
      <c r="E389" s="7"/>
      <c r="F389" s="91"/>
    </row>
    <row r="390" spans="1:6" s="13" customFormat="1" ht="25.5" x14ac:dyDescent="0.2">
      <c r="A390" s="3" t="s">
        <v>933</v>
      </c>
      <c r="B390" s="57" t="s">
        <v>1182</v>
      </c>
      <c r="C390" s="59" t="s">
        <v>994</v>
      </c>
      <c r="D390" s="42">
        <v>180</v>
      </c>
      <c r="E390" s="7"/>
      <c r="F390" s="91"/>
    </row>
    <row r="391" spans="1:6" s="13" customFormat="1" ht="38.25" x14ac:dyDescent="0.2">
      <c r="A391" s="3" t="s">
        <v>941</v>
      </c>
      <c r="B391" s="57" t="s">
        <v>222</v>
      </c>
      <c r="C391" s="41" t="s">
        <v>1299</v>
      </c>
      <c r="D391" s="42">
        <v>230</v>
      </c>
      <c r="E391" s="7"/>
      <c r="F391" s="91"/>
    </row>
    <row r="392" spans="1:6" s="13" customFormat="1" ht="25.5" x14ac:dyDescent="0.2">
      <c r="A392" s="3" t="s">
        <v>1304</v>
      </c>
      <c r="B392" s="57" t="s">
        <v>1305</v>
      </c>
      <c r="C392" s="59" t="s">
        <v>1306</v>
      </c>
      <c r="D392" s="42">
        <v>120</v>
      </c>
      <c r="E392" s="7"/>
      <c r="F392" s="91"/>
    </row>
    <row r="393" spans="1:6" s="13" customFormat="1" ht="25.5" x14ac:dyDescent="0.2">
      <c r="A393" s="3" t="s">
        <v>448</v>
      </c>
      <c r="B393" s="57" t="s">
        <v>223</v>
      </c>
      <c r="C393" s="41" t="s">
        <v>995</v>
      </c>
      <c r="D393" s="42">
        <v>200</v>
      </c>
      <c r="E393" s="7"/>
      <c r="F393" s="91"/>
    </row>
    <row r="394" spans="1:6" s="13" customFormat="1" ht="25.5" x14ac:dyDescent="0.2">
      <c r="A394" s="3" t="s">
        <v>611</v>
      </c>
      <c r="B394" s="57" t="s">
        <v>224</v>
      </c>
      <c r="C394" s="41" t="s">
        <v>996</v>
      </c>
      <c r="D394" s="42">
        <v>200</v>
      </c>
      <c r="E394" s="7"/>
      <c r="F394" s="91"/>
    </row>
    <row r="395" spans="1:6" s="13" customFormat="1" ht="25.5" x14ac:dyDescent="0.2">
      <c r="A395" s="3" t="s">
        <v>558</v>
      </c>
      <c r="B395" s="57" t="s">
        <v>225</v>
      </c>
      <c r="C395" s="41" t="s">
        <v>997</v>
      </c>
      <c r="D395" s="42">
        <v>150</v>
      </c>
      <c r="E395" s="7"/>
      <c r="F395" s="91"/>
    </row>
    <row r="396" spans="1:6" s="13" customFormat="1" ht="43.5" customHeight="1" x14ac:dyDescent="0.2">
      <c r="A396" s="3" t="s">
        <v>934</v>
      </c>
      <c r="B396" s="57" t="s">
        <v>226</v>
      </c>
      <c r="C396" s="41" t="s">
        <v>998</v>
      </c>
      <c r="D396" s="42">
        <v>150</v>
      </c>
      <c r="E396" s="7"/>
      <c r="F396" s="91"/>
    </row>
    <row r="397" spans="1:6" s="13" customFormat="1" ht="25.5" x14ac:dyDescent="0.2">
      <c r="A397" s="3" t="s">
        <v>935</v>
      </c>
      <c r="B397" s="57" t="s">
        <v>1183</v>
      </c>
      <c r="C397" s="41" t="s">
        <v>999</v>
      </c>
      <c r="D397" s="42">
        <v>150</v>
      </c>
      <c r="E397" s="7"/>
      <c r="F397" s="91"/>
    </row>
    <row r="398" spans="1:6" s="13" customFormat="1" ht="30" customHeight="1" x14ac:dyDescent="0.2">
      <c r="A398" s="3" t="s">
        <v>936</v>
      </c>
      <c r="B398" s="57" t="s">
        <v>1184</v>
      </c>
      <c r="C398" s="41" t="s">
        <v>1000</v>
      </c>
      <c r="D398" s="42">
        <v>150</v>
      </c>
      <c r="E398" s="7"/>
      <c r="F398" s="91"/>
    </row>
    <row r="399" spans="1:6" s="13" customFormat="1" ht="25.5" x14ac:dyDescent="0.2">
      <c r="A399" s="3" t="s">
        <v>937</v>
      </c>
      <c r="B399" s="57" t="s">
        <v>1185</v>
      </c>
      <c r="C399" s="41" t="s">
        <v>1001</v>
      </c>
      <c r="D399" s="42">
        <v>150</v>
      </c>
      <c r="E399" s="7"/>
      <c r="F399" s="91"/>
    </row>
    <row r="400" spans="1:6" s="13" customFormat="1" ht="25.5" x14ac:dyDescent="0.2">
      <c r="A400" s="3" t="s">
        <v>938</v>
      </c>
      <c r="B400" s="57" t="s">
        <v>1186</v>
      </c>
      <c r="C400" s="41" t="s">
        <v>939</v>
      </c>
      <c r="D400" s="42">
        <v>150</v>
      </c>
      <c r="E400" s="7"/>
      <c r="F400" s="91"/>
    </row>
    <row r="401" spans="1:6" s="13" customFormat="1" ht="25.5" x14ac:dyDescent="0.2">
      <c r="A401" s="3" t="s">
        <v>940</v>
      </c>
      <c r="B401" s="57" t="s">
        <v>1187</v>
      </c>
      <c r="C401" s="41" t="s">
        <v>1190</v>
      </c>
      <c r="D401" s="42">
        <v>150</v>
      </c>
      <c r="E401" s="7"/>
      <c r="F401" s="91"/>
    </row>
    <row r="402" spans="1:6" s="13" customFormat="1" x14ac:dyDescent="0.2">
      <c r="A402" s="3" t="s">
        <v>602</v>
      </c>
      <c r="B402" s="57" t="s">
        <v>227</v>
      </c>
      <c r="C402" s="41" t="s">
        <v>1298</v>
      </c>
      <c r="D402" s="42">
        <v>170</v>
      </c>
      <c r="E402" s="7"/>
      <c r="F402" s="91"/>
    </row>
    <row r="403" spans="1:6" s="13" customFormat="1" x14ac:dyDescent="0.2">
      <c r="A403" s="3" t="s">
        <v>590</v>
      </c>
      <c r="B403" s="57" t="s">
        <v>228</v>
      </c>
      <c r="C403" s="59" t="s">
        <v>1002</v>
      </c>
      <c r="D403" s="42">
        <v>120</v>
      </c>
      <c r="E403" s="7"/>
      <c r="F403" s="91"/>
    </row>
    <row r="404" spans="1:6" s="13" customFormat="1" x14ac:dyDescent="0.2">
      <c r="A404" s="3" t="s">
        <v>603</v>
      </c>
      <c r="B404" s="57" t="s">
        <v>229</v>
      </c>
      <c r="C404" s="59" t="s">
        <v>1003</v>
      </c>
      <c r="D404" s="42">
        <v>150</v>
      </c>
      <c r="E404" s="7"/>
      <c r="F404" s="91"/>
    </row>
    <row r="405" spans="1:6" s="13" customFormat="1" ht="27" customHeight="1" x14ac:dyDescent="0.2">
      <c r="A405" s="3" t="s">
        <v>941</v>
      </c>
      <c r="B405" s="57" t="s">
        <v>1188</v>
      </c>
      <c r="C405" s="59" t="s">
        <v>1004</v>
      </c>
      <c r="D405" s="42">
        <v>150</v>
      </c>
      <c r="E405" s="7"/>
      <c r="F405" s="91"/>
    </row>
    <row r="406" spans="1:6" s="95" customFormat="1" ht="28.5" customHeight="1" x14ac:dyDescent="0.2">
      <c r="A406" s="3" t="s">
        <v>942</v>
      </c>
      <c r="B406" s="57" t="s">
        <v>1189</v>
      </c>
      <c r="C406" s="59" t="s">
        <v>1005</v>
      </c>
      <c r="D406" s="42">
        <v>150</v>
      </c>
      <c r="E406" s="94"/>
      <c r="F406" s="94"/>
    </row>
    <row r="407" spans="1:6" s="95" customFormat="1" ht="27" customHeight="1" x14ac:dyDescent="0.2">
      <c r="A407" s="3" t="s">
        <v>943</v>
      </c>
      <c r="B407" s="57" t="s">
        <v>1191</v>
      </c>
      <c r="C407" s="59" t="s">
        <v>1006</v>
      </c>
      <c r="D407" s="42">
        <v>150</v>
      </c>
      <c r="E407" s="94"/>
      <c r="F407" s="94"/>
    </row>
    <row r="408" spans="1:6" s="95" customFormat="1" ht="27.75" customHeight="1" x14ac:dyDescent="0.2">
      <c r="A408" s="3" t="s">
        <v>944</v>
      </c>
      <c r="B408" s="57" t="s">
        <v>1192</v>
      </c>
      <c r="C408" s="59" t="s">
        <v>1007</v>
      </c>
      <c r="D408" s="42">
        <v>150</v>
      </c>
      <c r="E408" s="94"/>
      <c r="F408" s="94"/>
    </row>
    <row r="409" spans="1:6" s="95" customFormat="1" ht="29.25" customHeight="1" x14ac:dyDescent="0.2">
      <c r="A409" s="3" t="s">
        <v>945</v>
      </c>
      <c r="B409" s="57" t="s">
        <v>1193</v>
      </c>
      <c r="C409" s="59" t="s">
        <v>1008</v>
      </c>
      <c r="D409" s="42">
        <v>150</v>
      </c>
      <c r="E409" s="94"/>
      <c r="F409" s="94"/>
    </row>
    <row r="410" spans="1:6" s="95" customFormat="1" ht="27" customHeight="1" x14ac:dyDescent="0.2">
      <c r="A410" s="3" t="s">
        <v>946</v>
      </c>
      <c r="B410" s="57" t="s">
        <v>1194</v>
      </c>
      <c r="C410" s="59" t="s">
        <v>1009</v>
      </c>
      <c r="D410" s="42">
        <v>150</v>
      </c>
      <c r="E410" s="94"/>
      <c r="F410" s="94"/>
    </row>
    <row r="411" spans="1:6" s="13" customFormat="1" ht="38.25" x14ac:dyDescent="0.2">
      <c r="A411" s="3" t="s">
        <v>947</v>
      </c>
      <c r="B411" s="57" t="s">
        <v>230</v>
      </c>
      <c r="C411" s="41" t="s">
        <v>1010</v>
      </c>
      <c r="D411" s="42">
        <v>130</v>
      </c>
      <c r="E411" s="7"/>
      <c r="F411" s="91"/>
    </row>
    <row r="412" spans="1:6" s="13" customFormat="1" x14ac:dyDescent="0.2">
      <c r="A412" s="3" t="s">
        <v>948</v>
      </c>
      <c r="B412" s="57" t="s">
        <v>231</v>
      </c>
      <c r="C412" s="59" t="s">
        <v>1011</v>
      </c>
      <c r="D412" s="42">
        <v>120</v>
      </c>
      <c r="E412" s="7"/>
      <c r="F412" s="91"/>
    </row>
    <row r="413" spans="1:6" s="95" customFormat="1" x14ac:dyDescent="0.2">
      <c r="A413" s="3" t="s">
        <v>949</v>
      </c>
      <c r="B413" s="57" t="s">
        <v>1195</v>
      </c>
      <c r="C413" s="59" t="s">
        <v>1012</v>
      </c>
      <c r="D413" s="42">
        <v>120</v>
      </c>
      <c r="E413" s="94"/>
      <c r="F413" s="94"/>
    </row>
    <row r="414" spans="1:6" s="95" customFormat="1" x14ac:dyDescent="0.2">
      <c r="A414" s="3" t="s">
        <v>449</v>
      </c>
      <c r="B414" s="57" t="s">
        <v>1196</v>
      </c>
      <c r="C414" s="59" t="s">
        <v>1013</v>
      </c>
      <c r="D414" s="42">
        <v>120</v>
      </c>
      <c r="E414" s="94"/>
      <c r="F414" s="94"/>
    </row>
    <row r="415" spans="1:6" s="95" customFormat="1" x14ac:dyDescent="0.2">
      <c r="A415" s="3" t="s">
        <v>950</v>
      </c>
      <c r="B415" s="57" t="s">
        <v>1197</v>
      </c>
      <c r="C415" s="59" t="s">
        <v>1014</v>
      </c>
      <c r="D415" s="42">
        <v>120</v>
      </c>
      <c r="E415" s="94"/>
      <c r="F415" s="94"/>
    </row>
    <row r="416" spans="1:6" s="13" customFormat="1" x14ac:dyDescent="0.2">
      <c r="A416" s="3" t="s">
        <v>447</v>
      </c>
      <c r="B416" s="57" t="s">
        <v>232</v>
      </c>
      <c r="C416" s="41" t="s">
        <v>1047</v>
      </c>
      <c r="D416" s="42">
        <v>200</v>
      </c>
      <c r="E416" s="7"/>
      <c r="F416" s="91"/>
    </row>
    <row r="417" spans="1:6" s="95" customFormat="1" x14ac:dyDescent="0.2">
      <c r="A417" s="3" t="s">
        <v>951</v>
      </c>
      <c r="B417" s="57" t="s">
        <v>1198</v>
      </c>
      <c r="C417" s="41" t="s">
        <v>1048</v>
      </c>
      <c r="D417" s="42">
        <v>200</v>
      </c>
      <c r="E417" s="94"/>
      <c r="F417" s="94"/>
    </row>
    <row r="418" spans="1:6" s="95" customFormat="1" ht="25.5" x14ac:dyDescent="0.2">
      <c r="A418" s="3" t="s">
        <v>952</v>
      </c>
      <c r="B418" s="57" t="s">
        <v>1199</v>
      </c>
      <c r="C418" s="41" t="s">
        <v>1046</v>
      </c>
      <c r="D418" s="42">
        <v>200</v>
      </c>
      <c r="E418" s="94"/>
      <c r="F418" s="94"/>
    </row>
    <row r="419" spans="1:6" s="95" customFormat="1" ht="29.25" customHeight="1" x14ac:dyDescent="0.2">
      <c r="A419" s="3" t="s">
        <v>953</v>
      </c>
      <c r="B419" s="57" t="s">
        <v>1200</v>
      </c>
      <c r="C419" s="41" t="s">
        <v>1045</v>
      </c>
      <c r="D419" s="42">
        <v>200</v>
      </c>
      <c r="E419" s="94"/>
      <c r="F419" s="94"/>
    </row>
    <row r="420" spans="1:6" s="95" customFormat="1" ht="25.5" x14ac:dyDescent="0.2">
      <c r="A420" s="3" t="s">
        <v>954</v>
      </c>
      <c r="B420" s="57" t="s">
        <v>1201</v>
      </c>
      <c r="C420" s="41" t="s">
        <v>1044</v>
      </c>
      <c r="D420" s="42">
        <v>200</v>
      </c>
      <c r="E420" s="94"/>
      <c r="F420" s="94"/>
    </row>
    <row r="421" spans="1:6" s="95" customFormat="1" ht="30" customHeight="1" x14ac:dyDescent="0.2">
      <c r="A421" s="3" t="s">
        <v>955</v>
      </c>
      <c r="B421" s="57" t="s">
        <v>1202</v>
      </c>
      <c r="C421" s="41" t="s">
        <v>1042</v>
      </c>
      <c r="D421" s="42">
        <v>200</v>
      </c>
      <c r="E421" s="94"/>
      <c r="F421" s="94"/>
    </row>
    <row r="422" spans="1:6" s="95" customFormat="1" ht="17.25" customHeight="1" x14ac:dyDescent="0.2">
      <c r="A422" s="3" t="s">
        <v>956</v>
      </c>
      <c r="B422" s="57" t="s">
        <v>1203</v>
      </c>
      <c r="C422" s="41" t="s">
        <v>1043</v>
      </c>
      <c r="D422" s="42">
        <v>200</v>
      </c>
      <c r="E422" s="94"/>
      <c r="F422" s="94"/>
    </row>
    <row r="423" spans="1:6" s="95" customFormat="1" ht="25.5" x14ac:dyDescent="0.2">
      <c r="A423" s="3" t="s">
        <v>957</v>
      </c>
      <c r="B423" s="57" t="s">
        <v>1204</v>
      </c>
      <c r="C423" s="41" t="s">
        <v>958</v>
      </c>
      <c r="D423" s="42">
        <v>200</v>
      </c>
      <c r="E423" s="94"/>
      <c r="F423" s="94"/>
    </row>
    <row r="424" spans="1:6" s="95" customFormat="1" ht="29.25" customHeight="1" x14ac:dyDescent="0.2">
      <c r="A424" s="3" t="s">
        <v>959</v>
      </c>
      <c r="B424" s="57" t="s">
        <v>1205</v>
      </c>
      <c r="C424" s="41" t="s">
        <v>1039</v>
      </c>
      <c r="D424" s="42">
        <v>200</v>
      </c>
      <c r="E424" s="94"/>
      <c r="F424" s="94"/>
    </row>
    <row r="425" spans="1:6" s="95" customFormat="1" ht="25.5" x14ac:dyDescent="0.2">
      <c r="A425" s="3" t="s">
        <v>960</v>
      </c>
      <c r="B425" s="57" t="s">
        <v>1206</v>
      </c>
      <c r="C425" s="41" t="s">
        <v>1038</v>
      </c>
      <c r="D425" s="42">
        <v>200</v>
      </c>
      <c r="E425" s="94"/>
      <c r="F425" s="94"/>
    </row>
    <row r="426" spans="1:6" s="95" customFormat="1" ht="25.5" x14ac:dyDescent="0.2">
      <c r="A426" s="3" t="s">
        <v>961</v>
      </c>
      <c r="B426" s="57" t="s">
        <v>1207</v>
      </c>
      <c r="C426" s="41" t="s">
        <v>1040</v>
      </c>
      <c r="D426" s="42">
        <v>200</v>
      </c>
      <c r="E426" s="94"/>
      <c r="F426" s="94"/>
    </row>
    <row r="427" spans="1:6" s="95" customFormat="1" ht="25.5" x14ac:dyDescent="0.2">
      <c r="A427" s="3" t="s">
        <v>962</v>
      </c>
      <c r="B427" s="57" t="s">
        <v>1208</v>
      </c>
      <c r="C427" s="41" t="s">
        <v>1041</v>
      </c>
      <c r="D427" s="42">
        <v>200</v>
      </c>
      <c r="E427" s="94"/>
      <c r="F427" s="94"/>
    </row>
    <row r="428" spans="1:6" s="13" customFormat="1" ht="15" customHeight="1" x14ac:dyDescent="0.2">
      <c r="A428" s="3" t="s">
        <v>963</v>
      </c>
      <c r="B428" s="57" t="s">
        <v>233</v>
      </c>
      <c r="C428" s="41" t="s">
        <v>1015</v>
      </c>
      <c r="D428" s="42">
        <v>150</v>
      </c>
      <c r="E428" s="7"/>
      <c r="F428" s="91"/>
    </row>
    <row r="429" spans="1:6" s="13" customFormat="1" ht="19.5" customHeight="1" x14ac:dyDescent="0.2">
      <c r="A429" s="3" t="s">
        <v>964</v>
      </c>
      <c r="B429" s="57" t="s">
        <v>1209</v>
      </c>
      <c r="C429" s="41" t="s">
        <v>1016</v>
      </c>
      <c r="D429" s="42">
        <v>150</v>
      </c>
      <c r="E429" s="7"/>
      <c r="F429" s="91"/>
    </row>
    <row r="430" spans="1:6" s="13" customFormat="1" ht="25.5" x14ac:dyDescent="0.2">
      <c r="A430" s="3" t="s">
        <v>965</v>
      </c>
      <c r="B430" s="57" t="s">
        <v>1210</v>
      </c>
      <c r="C430" s="41" t="s">
        <v>966</v>
      </c>
      <c r="D430" s="42">
        <v>150</v>
      </c>
      <c r="E430" s="7"/>
      <c r="F430" s="91"/>
    </row>
    <row r="431" spans="1:6" s="13" customFormat="1" ht="25.5" x14ac:dyDescent="0.2">
      <c r="A431" s="3" t="s">
        <v>967</v>
      </c>
      <c r="B431" s="57" t="s">
        <v>1211</v>
      </c>
      <c r="C431" s="41" t="s">
        <v>1017</v>
      </c>
      <c r="D431" s="42">
        <v>150</v>
      </c>
      <c r="E431" s="7"/>
      <c r="F431" s="91"/>
    </row>
    <row r="432" spans="1:6" s="13" customFormat="1" x14ac:dyDescent="0.2">
      <c r="A432" s="3" t="s">
        <v>968</v>
      </c>
      <c r="B432" s="57" t="s">
        <v>1212</v>
      </c>
      <c r="C432" s="41" t="s">
        <v>1018</v>
      </c>
      <c r="D432" s="42">
        <v>150</v>
      </c>
      <c r="E432" s="7"/>
      <c r="F432" s="91"/>
    </row>
    <row r="433" spans="1:17" s="13" customFormat="1" ht="25.5" x14ac:dyDescent="0.2">
      <c r="A433" s="3" t="s">
        <v>969</v>
      </c>
      <c r="B433" s="57" t="s">
        <v>1213</v>
      </c>
      <c r="C433" s="41" t="s">
        <v>970</v>
      </c>
      <c r="D433" s="42">
        <v>150</v>
      </c>
      <c r="E433" s="7"/>
      <c r="F433" s="91"/>
    </row>
    <row r="434" spans="1:17" s="13" customFormat="1" ht="25.5" x14ac:dyDescent="0.2">
      <c r="A434" s="3" t="s">
        <v>971</v>
      </c>
      <c r="B434" s="57" t="s">
        <v>1214</v>
      </c>
      <c r="C434" s="41" t="s">
        <v>1019</v>
      </c>
      <c r="D434" s="42">
        <v>150</v>
      </c>
      <c r="E434" s="7"/>
      <c r="F434" s="91"/>
    </row>
    <row r="435" spans="1:17" s="13" customFormat="1" ht="25.5" x14ac:dyDescent="0.2">
      <c r="A435" s="3" t="s">
        <v>972</v>
      </c>
      <c r="B435" s="57" t="s">
        <v>1215</v>
      </c>
      <c r="C435" s="41" t="s">
        <v>1020</v>
      </c>
      <c r="D435" s="42">
        <v>150</v>
      </c>
      <c r="E435" s="7"/>
      <c r="F435" s="91"/>
    </row>
    <row r="436" spans="1:17" s="13" customFormat="1" ht="25.5" x14ac:dyDescent="0.2">
      <c r="A436" s="3" t="s">
        <v>973</v>
      </c>
      <c r="B436" s="57" t="s">
        <v>1216</v>
      </c>
      <c r="C436" s="41" t="s">
        <v>1021</v>
      </c>
      <c r="D436" s="42">
        <v>150</v>
      </c>
      <c r="E436" s="7"/>
      <c r="F436" s="91"/>
    </row>
    <row r="437" spans="1:17" s="13" customFormat="1" x14ac:dyDescent="0.2">
      <c r="A437" s="3" t="s">
        <v>974</v>
      </c>
      <c r="B437" s="57" t="s">
        <v>1217</v>
      </c>
      <c r="C437" s="41" t="s">
        <v>1022</v>
      </c>
      <c r="D437" s="42">
        <v>150</v>
      </c>
      <c r="E437" s="7"/>
      <c r="F437" s="91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</row>
    <row r="438" spans="1:17" s="13" customFormat="1" ht="26.25" customHeight="1" x14ac:dyDescent="0.2">
      <c r="A438" s="3" t="s">
        <v>975</v>
      </c>
      <c r="B438" s="57" t="s">
        <v>234</v>
      </c>
      <c r="C438" s="59" t="s">
        <v>1023</v>
      </c>
      <c r="D438" s="42">
        <v>180</v>
      </c>
      <c r="E438" s="7"/>
      <c r="F438" s="91"/>
    </row>
    <row r="439" spans="1:17" s="13" customFormat="1" ht="25.5" x14ac:dyDescent="0.2">
      <c r="A439" s="3" t="s">
        <v>608</v>
      </c>
      <c r="B439" s="57" t="s">
        <v>235</v>
      </c>
      <c r="C439" s="59" t="s">
        <v>1024</v>
      </c>
      <c r="D439" s="59">
        <v>100</v>
      </c>
      <c r="E439" s="7"/>
      <c r="F439" s="91"/>
    </row>
    <row r="440" spans="1:17" s="13" customFormat="1" ht="27.75" customHeight="1" x14ac:dyDescent="0.2">
      <c r="A440" s="3" t="s">
        <v>976</v>
      </c>
      <c r="B440" s="57" t="s">
        <v>236</v>
      </c>
      <c r="C440" s="59" t="s">
        <v>1025</v>
      </c>
      <c r="D440" s="42">
        <v>150</v>
      </c>
      <c r="E440" s="7"/>
      <c r="F440" s="91"/>
    </row>
    <row r="441" spans="1:17" s="13" customFormat="1" ht="32.25" customHeight="1" x14ac:dyDescent="0.2">
      <c r="A441" s="3" t="s">
        <v>976</v>
      </c>
      <c r="B441" s="57" t="s">
        <v>237</v>
      </c>
      <c r="C441" s="59" t="s">
        <v>1026</v>
      </c>
      <c r="D441" s="42">
        <v>200</v>
      </c>
      <c r="E441" s="7"/>
      <c r="F441" s="91"/>
    </row>
    <row r="442" spans="1:17" s="13" customFormat="1" ht="25.5" x14ac:dyDescent="0.2">
      <c r="A442" s="3" t="s">
        <v>977</v>
      </c>
      <c r="B442" s="57" t="s">
        <v>238</v>
      </c>
      <c r="C442" s="59" t="s">
        <v>1027</v>
      </c>
      <c r="D442" s="42">
        <v>170</v>
      </c>
      <c r="E442" s="7"/>
      <c r="F442" s="91"/>
    </row>
    <row r="443" spans="1:17" s="13" customFormat="1" ht="38.25" x14ac:dyDescent="0.2">
      <c r="A443" s="3" t="s">
        <v>448</v>
      </c>
      <c r="B443" s="57" t="s">
        <v>239</v>
      </c>
      <c r="C443" s="59" t="s">
        <v>1049</v>
      </c>
      <c r="D443" s="42">
        <v>250</v>
      </c>
      <c r="E443" s="7"/>
      <c r="F443" s="91"/>
    </row>
    <row r="444" spans="1:17" s="13" customFormat="1" x14ac:dyDescent="0.2">
      <c r="A444" s="3" t="s">
        <v>608</v>
      </c>
      <c r="B444" s="57" t="s">
        <v>240</v>
      </c>
      <c r="C444" s="59" t="s">
        <v>1037</v>
      </c>
      <c r="D444" s="42">
        <v>100</v>
      </c>
      <c r="E444" s="7"/>
      <c r="F444" s="91"/>
    </row>
    <row r="445" spans="1:17" s="13" customFormat="1" ht="51" x14ac:dyDescent="0.2">
      <c r="A445" s="3" t="s">
        <v>978</v>
      </c>
      <c r="B445" s="57" t="s">
        <v>241</v>
      </c>
      <c r="C445" s="59" t="s">
        <v>1028</v>
      </c>
      <c r="D445" s="42">
        <v>600</v>
      </c>
      <c r="E445" s="7"/>
      <c r="F445" s="91"/>
    </row>
    <row r="446" spans="1:17" s="13" customFormat="1" ht="38.25" x14ac:dyDescent="0.2">
      <c r="A446" s="3" t="s">
        <v>979</v>
      </c>
      <c r="B446" s="57" t="s">
        <v>242</v>
      </c>
      <c r="C446" s="59" t="s">
        <v>1029</v>
      </c>
      <c r="D446" s="42">
        <v>200</v>
      </c>
      <c r="E446" s="7"/>
      <c r="F446" s="91"/>
      <c r="I446" s="97"/>
    </row>
    <row r="447" spans="1:17" s="13" customFormat="1" x14ac:dyDescent="0.2">
      <c r="A447" s="3" t="s">
        <v>980</v>
      </c>
      <c r="B447" s="57" t="s">
        <v>243</v>
      </c>
      <c r="C447" s="59" t="s">
        <v>1030</v>
      </c>
      <c r="D447" s="42">
        <v>1200</v>
      </c>
      <c r="E447" s="7"/>
      <c r="F447" s="91"/>
    </row>
    <row r="448" spans="1:17" s="13" customFormat="1" ht="25.5" x14ac:dyDescent="0.2">
      <c r="A448" s="3" t="s">
        <v>981</v>
      </c>
      <c r="B448" s="4" t="s">
        <v>244</v>
      </c>
      <c r="C448" s="41" t="s">
        <v>1031</v>
      </c>
      <c r="D448" s="42">
        <v>200</v>
      </c>
      <c r="E448" s="7"/>
      <c r="F448" s="91"/>
    </row>
    <row r="449" spans="1:6" s="13" customFormat="1" ht="25.5" x14ac:dyDescent="0.2">
      <c r="A449" s="3" t="s">
        <v>982</v>
      </c>
      <c r="B449" s="4" t="s">
        <v>245</v>
      </c>
      <c r="C449" s="41" t="s">
        <v>1032</v>
      </c>
      <c r="D449" s="42">
        <v>470</v>
      </c>
      <c r="E449" s="7"/>
      <c r="F449" s="91"/>
    </row>
    <row r="450" spans="1:6" s="13" customFormat="1" ht="30.75" customHeight="1" x14ac:dyDescent="0.2">
      <c r="A450" s="3" t="s">
        <v>983</v>
      </c>
      <c r="B450" s="4" t="s">
        <v>246</v>
      </c>
      <c r="C450" s="41" t="s">
        <v>1033</v>
      </c>
      <c r="D450" s="42">
        <v>400</v>
      </c>
      <c r="E450" s="7"/>
      <c r="F450" s="91"/>
    </row>
    <row r="451" spans="1:6" s="13" customFormat="1" ht="33" customHeight="1" x14ac:dyDescent="0.2">
      <c r="A451" s="3" t="s">
        <v>984</v>
      </c>
      <c r="B451" s="4" t="s">
        <v>247</v>
      </c>
      <c r="C451" s="41" t="s">
        <v>1034</v>
      </c>
      <c r="D451" s="42">
        <v>120</v>
      </c>
      <c r="E451" s="7"/>
      <c r="F451" s="91"/>
    </row>
    <row r="452" spans="1:6" s="13" customFormat="1" ht="43.5" customHeight="1" x14ac:dyDescent="0.2">
      <c r="A452" s="3" t="s">
        <v>985</v>
      </c>
      <c r="B452" s="4" t="s">
        <v>248</v>
      </c>
      <c r="C452" s="41" t="s">
        <v>1035</v>
      </c>
      <c r="D452" s="41">
        <v>250</v>
      </c>
      <c r="E452" s="7"/>
      <c r="F452" s="91"/>
    </row>
    <row r="453" spans="1:6" s="13" customFormat="1" ht="36.75" customHeight="1" x14ac:dyDescent="0.2">
      <c r="A453" s="3" t="s">
        <v>986</v>
      </c>
      <c r="B453" s="4" t="s">
        <v>249</v>
      </c>
      <c r="C453" s="98" t="s">
        <v>1036</v>
      </c>
      <c r="D453" s="99">
        <v>270</v>
      </c>
      <c r="E453" s="7"/>
      <c r="F453" s="91"/>
    </row>
    <row r="454" spans="1:6" s="13" customFormat="1" ht="42.75" customHeight="1" x14ac:dyDescent="0.2">
      <c r="A454" s="3" t="s">
        <v>987</v>
      </c>
      <c r="B454" s="4" t="s">
        <v>409</v>
      </c>
      <c r="C454" s="98" t="s">
        <v>1679</v>
      </c>
      <c r="D454" s="99">
        <v>1500</v>
      </c>
      <c r="E454" s="7"/>
      <c r="F454" s="91"/>
    </row>
    <row r="455" spans="1:6" s="13" customFormat="1" ht="48" customHeight="1" x14ac:dyDescent="0.2">
      <c r="A455" s="3" t="s">
        <v>987</v>
      </c>
      <c r="B455" s="107" t="s">
        <v>1678</v>
      </c>
      <c r="C455" s="98" t="s">
        <v>1680</v>
      </c>
      <c r="D455" s="99">
        <v>750</v>
      </c>
      <c r="E455" s="7"/>
      <c r="F455" s="91"/>
    </row>
    <row r="456" spans="1:6" s="13" customFormat="1" ht="40.5" customHeight="1" x14ac:dyDescent="0.2">
      <c r="A456" s="3" t="s">
        <v>982</v>
      </c>
      <c r="B456" s="107" t="s">
        <v>1300</v>
      </c>
      <c r="C456" s="98" t="s">
        <v>1301</v>
      </c>
      <c r="D456" s="99">
        <v>610</v>
      </c>
      <c r="E456" s="7"/>
      <c r="F456" s="91"/>
    </row>
    <row r="457" spans="1:6" s="13" customFormat="1" ht="40.5" customHeight="1" x14ac:dyDescent="0.2">
      <c r="A457" s="3" t="s">
        <v>1314</v>
      </c>
      <c r="B457" s="107" t="s">
        <v>1315</v>
      </c>
      <c r="C457" s="98" t="s">
        <v>1323</v>
      </c>
      <c r="D457" s="99">
        <v>4000</v>
      </c>
      <c r="E457" s="7"/>
      <c r="F457" s="91"/>
    </row>
    <row r="458" spans="1:6" s="13" customFormat="1" ht="40.5" customHeight="1" x14ac:dyDescent="0.2">
      <c r="A458" s="3" t="s">
        <v>1314</v>
      </c>
      <c r="B458" s="107" t="s">
        <v>1316</v>
      </c>
      <c r="C458" s="98" t="s">
        <v>1324</v>
      </c>
      <c r="D458" s="99">
        <v>4000</v>
      </c>
      <c r="E458" s="7"/>
      <c r="F458" s="91"/>
    </row>
    <row r="459" spans="1:6" s="13" customFormat="1" ht="40.5" customHeight="1" x14ac:dyDescent="0.2">
      <c r="A459" s="3" t="s">
        <v>1638</v>
      </c>
      <c r="B459" s="107" t="s">
        <v>1639</v>
      </c>
      <c r="C459" s="98" t="s">
        <v>1640</v>
      </c>
      <c r="D459" s="99">
        <v>350</v>
      </c>
      <c r="E459" s="7"/>
      <c r="F459" s="91"/>
    </row>
    <row r="460" spans="1:6" s="13" customFormat="1" ht="40.5" customHeight="1" x14ac:dyDescent="0.2">
      <c r="A460" s="3" t="s">
        <v>1685</v>
      </c>
      <c r="B460" s="107" t="s">
        <v>1686</v>
      </c>
      <c r="C460" s="98" t="s">
        <v>1687</v>
      </c>
      <c r="D460" s="99">
        <v>300</v>
      </c>
      <c r="E460" s="7"/>
      <c r="F460" s="91"/>
    </row>
    <row r="461" spans="1:6" s="13" customFormat="1" ht="15" x14ac:dyDescent="0.2">
      <c r="A461" s="3"/>
      <c r="B461" s="100"/>
      <c r="C461" s="101" t="s">
        <v>250</v>
      </c>
      <c r="D461" s="142"/>
    </row>
    <row r="462" spans="1:6" s="13" customFormat="1" x14ac:dyDescent="0.2">
      <c r="A462" s="3" t="s">
        <v>1050</v>
      </c>
      <c r="B462" s="57" t="s">
        <v>251</v>
      </c>
      <c r="C462" s="59" t="s">
        <v>1054</v>
      </c>
      <c r="D462" s="42">
        <v>200</v>
      </c>
      <c r="E462" s="7"/>
      <c r="F462" s="91"/>
    </row>
    <row r="463" spans="1:6" s="13" customFormat="1" x14ac:dyDescent="0.2">
      <c r="A463" s="3" t="s">
        <v>601</v>
      </c>
      <c r="B463" s="57" t="s">
        <v>252</v>
      </c>
      <c r="C463" s="59" t="s">
        <v>1055</v>
      </c>
      <c r="D463" s="42">
        <v>160</v>
      </c>
      <c r="E463" s="7"/>
      <c r="F463" s="91"/>
    </row>
    <row r="464" spans="1:6" s="102" customFormat="1" ht="14.25" x14ac:dyDescent="0.2">
      <c r="A464" s="3" t="s">
        <v>573</v>
      </c>
      <c r="B464" s="57" t="s">
        <v>253</v>
      </c>
      <c r="C464" s="59" t="s">
        <v>1313</v>
      </c>
      <c r="D464" s="42">
        <v>450</v>
      </c>
      <c r="E464" s="7"/>
      <c r="F464" s="91"/>
    </row>
    <row r="465" spans="1:6" s="102" customFormat="1" ht="14.25" x14ac:dyDescent="0.2">
      <c r="A465" s="3" t="s">
        <v>573</v>
      </c>
      <c r="B465" s="57" t="s">
        <v>1643</v>
      </c>
      <c r="C465" s="59" t="s">
        <v>1644</v>
      </c>
      <c r="D465" s="42">
        <v>550</v>
      </c>
      <c r="E465" s="7"/>
      <c r="F465" s="91"/>
    </row>
    <row r="466" spans="1:6" s="103" customFormat="1" ht="14.25" x14ac:dyDescent="0.2">
      <c r="A466" s="3" t="s">
        <v>572</v>
      </c>
      <c r="B466" s="57" t="s">
        <v>254</v>
      </c>
      <c r="C466" s="59" t="s">
        <v>1056</v>
      </c>
      <c r="D466" s="42">
        <v>150</v>
      </c>
      <c r="E466" s="7"/>
      <c r="F466" s="91"/>
    </row>
    <row r="467" spans="1:6" x14ac:dyDescent="0.2">
      <c r="A467" s="3" t="s">
        <v>1051</v>
      </c>
      <c r="B467" s="57" t="s">
        <v>255</v>
      </c>
      <c r="C467" s="59" t="s">
        <v>1642</v>
      </c>
      <c r="D467" s="42">
        <v>350</v>
      </c>
      <c r="E467" s="7"/>
      <c r="F467" s="91"/>
    </row>
    <row r="468" spans="1:6" x14ac:dyDescent="0.2">
      <c r="A468" s="3" t="s">
        <v>577</v>
      </c>
      <c r="B468" s="57" t="s">
        <v>256</v>
      </c>
      <c r="C468" s="59" t="s">
        <v>1057</v>
      </c>
      <c r="D468" s="42">
        <v>250</v>
      </c>
      <c r="E468" s="7"/>
      <c r="F468" s="91"/>
    </row>
    <row r="469" spans="1:6" x14ac:dyDescent="0.2">
      <c r="A469" s="3" t="s">
        <v>570</v>
      </c>
      <c r="B469" s="57" t="s">
        <v>257</v>
      </c>
      <c r="C469" s="59" t="s">
        <v>1058</v>
      </c>
      <c r="D469" s="42">
        <v>140</v>
      </c>
      <c r="E469" s="7"/>
      <c r="F469" s="91"/>
    </row>
    <row r="470" spans="1:6" x14ac:dyDescent="0.2">
      <c r="A470" s="3" t="s">
        <v>575</v>
      </c>
      <c r="B470" s="57" t="s">
        <v>258</v>
      </c>
      <c r="C470" s="59" t="s">
        <v>1059</v>
      </c>
      <c r="D470" s="42">
        <v>120</v>
      </c>
      <c r="E470" s="7"/>
      <c r="F470" s="91"/>
    </row>
    <row r="471" spans="1:6" x14ac:dyDescent="0.2">
      <c r="A471" s="3" t="s">
        <v>574</v>
      </c>
      <c r="B471" s="57" t="s">
        <v>259</v>
      </c>
      <c r="C471" s="59" t="s">
        <v>1060</v>
      </c>
      <c r="D471" s="42">
        <v>500</v>
      </c>
      <c r="E471" s="7"/>
      <c r="F471" s="91"/>
    </row>
    <row r="472" spans="1:6" x14ac:dyDescent="0.2">
      <c r="A472" s="3" t="s">
        <v>575</v>
      </c>
      <c r="B472" s="57" t="s">
        <v>260</v>
      </c>
      <c r="C472" s="59" t="s">
        <v>1061</v>
      </c>
      <c r="D472" s="42">
        <v>120</v>
      </c>
      <c r="E472" s="7"/>
      <c r="F472" s="91"/>
    </row>
    <row r="473" spans="1:6" x14ac:dyDescent="0.2">
      <c r="A473" s="3" t="s">
        <v>575</v>
      </c>
      <c r="B473" s="57" t="s">
        <v>261</v>
      </c>
      <c r="C473" s="41" t="s">
        <v>1062</v>
      </c>
      <c r="D473" s="42">
        <v>350</v>
      </c>
      <c r="E473" s="7"/>
      <c r="F473" s="91"/>
    </row>
    <row r="474" spans="1:6" ht="28.5" customHeight="1" x14ac:dyDescent="0.2">
      <c r="A474" s="3" t="s">
        <v>609</v>
      </c>
      <c r="B474" s="57" t="s">
        <v>262</v>
      </c>
      <c r="C474" s="59" t="s">
        <v>1063</v>
      </c>
      <c r="D474" s="42">
        <v>1250</v>
      </c>
      <c r="E474" s="7"/>
      <c r="F474" s="91"/>
    </row>
    <row r="475" spans="1:6" x14ac:dyDescent="0.2">
      <c r="A475" s="3" t="s">
        <v>576</v>
      </c>
      <c r="B475" s="57" t="s">
        <v>263</v>
      </c>
      <c r="C475" s="59" t="s">
        <v>1064</v>
      </c>
      <c r="D475" s="42">
        <v>200</v>
      </c>
      <c r="E475" s="7"/>
      <c r="F475" s="91"/>
    </row>
    <row r="476" spans="1:6" x14ac:dyDescent="0.2">
      <c r="A476" s="3" t="s">
        <v>576</v>
      </c>
      <c r="B476" s="57" t="s">
        <v>264</v>
      </c>
      <c r="C476" s="59" t="s">
        <v>1065</v>
      </c>
      <c r="D476" s="42">
        <v>130</v>
      </c>
      <c r="E476" s="7"/>
      <c r="F476" s="91"/>
    </row>
    <row r="477" spans="1:6" ht="25.5" x14ac:dyDescent="0.2">
      <c r="A477" s="3" t="s">
        <v>599</v>
      </c>
      <c r="B477" s="57" t="s">
        <v>265</v>
      </c>
      <c r="C477" s="59" t="s">
        <v>1066</v>
      </c>
      <c r="D477" s="42">
        <v>500</v>
      </c>
      <c r="E477" s="7"/>
      <c r="F477" s="91"/>
    </row>
    <row r="478" spans="1:6" ht="12.75" customHeight="1" x14ac:dyDescent="0.2">
      <c r="A478" s="3" t="s">
        <v>575</v>
      </c>
      <c r="B478" s="57" t="s">
        <v>266</v>
      </c>
      <c r="C478" s="59" t="s">
        <v>1067</v>
      </c>
      <c r="D478" s="42">
        <v>440</v>
      </c>
      <c r="E478" s="7"/>
      <c r="F478" s="91"/>
    </row>
    <row r="479" spans="1:6" ht="12.75" customHeight="1" x14ac:dyDescent="0.2">
      <c r="A479" s="3" t="s">
        <v>600</v>
      </c>
      <c r="B479" s="4" t="s">
        <v>267</v>
      </c>
      <c r="C479" s="41" t="s">
        <v>1068</v>
      </c>
      <c r="D479" s="104">
        <v>70</v>
      </c>
      <c r="E479" s="7"/>
      <c r="F479" s="91"/>
    </row>
    <row r="480" spans="1:6" ht="12.75" customHeight="1" x14ac:dyDescent="0.2">
      <c r="A480" s="3" t="s">
        <v>1052</v>
      </c>
      <c r="B480" s="4" t="s">
        <v>268</v>
      </c>
      <c r="C480" s="41" t="s">
        <v>1070</v>
      </c>
      <c r="D480" s="104">
        <v>1000</v>
      </c>
      <c r="E480" s="7"/>
      <c r="F480" s="91"/>
    </row>
    <row r="481" spans="1:6" ht="12.75" customHeight="1" x14ac:dyDescent="0.2">
      <c r="A481" s="3" t="s">
        <v>1052</v>
      </c>
      <c r="B481" s="4" t="s">
        <v>403</v>
      </c>
      <c r="C481" s="41" t="s">
        <v>1069</v>
      </c>
      <c r="D481" s="104">
        <v>500</v>
      </c>
      <c r="E481" s="7"/>
      <c r="F481" s="91"/>
    </row>
    <row r="482" spans="1:6" ht="30" customHeight="1" x14ac:dyDescent="0.2">
      <c r="A482" s="3" t="s">
        <v>1050</v>
      </c>
      <c r="B482" s="4" t="s">
        <v>269</v>
      </c>
      <c r="C482" s="59" t="s">
        <v>1071</v>
      </c>
      <c r="D482" s="104">
        <v>200</v>
      </c>
      <c r="E482" s="7"/>
      <c r="F482" s="91"/>
    </row>
    <row r="483" spans="1:6" ht="25.5" customHeight="1" x14ac:dyDescent="0.2">
      <c r="A483" s="3" t="s">
        <v>601</v>
      </c>
      <c r="B483" s="4" t="s">
        <v>270</v>
      </c>
      <c r="C483" s="59" t="s">
        <v>1072</v>
      </c>
      <c r="D483" s="104">
        <v>160</v>
      </c>
      <c r="E483" s="7"/>
      <c r="F483" s="91"/>
    </row>
    <row r="484" spans="1:6" ht="12.75" customHeight="1" x14ac:dyDescent="0.2">
      <c r="A484" s="3" t="s">
        <v>571</v>
      </c>
      <c r="B484" s="4" t="s">
        <v>271</v>
      </c>
      <c r="C484" s="105" t="s">
        <v>1303</v>
      </c>
      <c r="D484" s="106">
        <v>300</v>
      </c>
      <c r="E484" s="7"/>
      <c r="F484" s="91"/>
    </row>
    <row r="485" spans="1:6" ht="28.5" customHeight="1" x14ac:dyDescent="0.2">
      <c r="A485" s="3" t="s">
        <v>1053</v>
      </c>
      <c r="B485" s="107" t="s">
        <v>407</v>
      </c>
      <c r="C485" s="105" t="s">
        <v>1073</v>
      </c>
      <c r="D485" s="106">
        <v>250</v>
      </c>
      <c r="E485" s="7"/>
      <c r="F485" s="91"/>
    </row>
    <row r="486" spans="1:6" ht="15" x14ac:dyDescent="0.2">
      <c r="A486" s="3"/>
      <c r="B486" s="108"/>
      <c r="C486" s="109" t="s">
        <v>272</v>
      </c>
      <c r="D486" s="143"/>
    </row>
    <row r="487" spans="1:6" x14ac:dyDescent="0.2">
      <c r="A487" s="3" t="s">
        <v>557</v>
      </c>
      <c r="B487" s="4" t="s">
        <v>273</v>
      </c>
      <c r="C487" s="105" t="s">
        <v>853</v>
      </c>
      <c r="D487" s="106">
        <v>80</v>
      </c>
      <c r="E487" s="7"/>
      <c r="F487" s="91"/>
    </row>
    <row r="488" spans="1:6" x14ac:dyDescent="0.2">
      <c r="A488" s="3" t="s">
        <v>568</v>
      </c>
      <c r="B488" s="4" t="s">
        <v>274</v>
      </c>
      <c r="C488" s="105" t="s">
        <v>854</v>
      </c>
      <c r="D488" s="106">
        <v>150</v>
      </c>
      <c r="E488" s="7"/>
      <c r="F488" s="91"/>
    </row>
    <row r="489" spans="1:6" x14ac:dyDescent="0.2">
      <c r="A489" s="3" t="s">
        <v>569</v>
      </c>
      <c r="B489" s="4" t="s">
        <v>275</v>
      </c>
      <c r="C489" s="105" t="s">
        <v>855</v>
      </c>
      <c r="D489" s="106">
        <v>60</v>
      </c>
      <c r="E489" s="7"/>
      <c r="F489" s="91"/>
    </row>
    <row r="490" spans="1:6" x14ac:dyDescent="0.2">
      <c r="A490" s="3" t="s">
        <v>578</v>
      </c>
      <c r="B490" s="4" t="s">
        <v>276</v>
      </c>
      <c r="C490" s="105" t="s">
        <v>856</v>
      </c>
      <c r="D490" s="106">
        <v>60</v>
      </c>
      <c r="E490" s="7"/>
      <c r="F490" s="91"/>
    </row>
    <row r="491" spans="1:6" s="13" customFormat="1" ht="15" x14ac:dyDescent="0.2">
      <c r="A491" s="3"/>
      <c r="B491" s="110"/>
      <c r="C491" s="111" t="s">
        <v>277</v>
      </c>
      <c r="D491" s="106"/>
    </row>
    <row r="492" spans="1:6" s="13" customFormat="1" ht="25.5" x14ac:dyDescent="0.2">
      <c r="A492" s="3" t="s">
        <v>568</v>
      </c>
      <c r="B492" s="4" t="s">
        <v>278</v>
      </c>
      <c r="C492" s="112" t="s">
        <v>914</v>
      </c>
      <c r="D492" s="106">
        <v>350</v>
      </c>
      <c r="E492" s="7"/>
      <c r="F492" s="91"/>
    </row>
    <row r="493" spans="1:6" s="13" customFormat="1" ht="25.5" x14ac:dyDescent="0.2">
      <c r="A493" s="3" t="s">
        <v>568</v>
      </c>
      <c r="B493" s="4" t="s">
        <v>279</v>
      </c>
      <c r="C493" s="112" t="s">
        <v>915</v>
      </c>
      <c r="D493" s="106">
        <v>470</v>
      </c>
      <c r="E493" s="7"/>
      <c r="F493" s="91"/>
    </row>
    <row r="494" spans="1:6" s="13" customFormat="1" ht="25.5" x14ac:dyDescent="0.2">
      <c r="A494" s="3" t="s">
        <v>568</v>
      </c>
      <c r="B494" s="4" t="s">
        <v>280</v>
      </c>
      <c r="C494" s="112" t="s">
        <v>916</v>
      </c>
      <c r="D494" s="106">
        <v>260</v>
      </c>
      <c r="E494" s="7"/>
      <c r="F494" s="91"/>
    </row>
    <row r="495" spans="1:6" s="13" customFormat="1" ht="28.5" customHeight="1" x14ac:dyDescent="0.2">
      <c r="A495" s="3" t="s">
        <v>568</v>
      </c>
      <c r="B495" s="4" t="s">
        <v>281</v>
      </c>
      <c r="C495" s="112" t="s">
        <v>917</v>
      </c>
      <c r="D495" s="106">
        <v>320</v>
      </c>
      <c r="E495" s="7"/>
      <c r="F495" s="91"/>
    </row>
    <row r="496" spans="1:6" s="13" customFormat="1" ht="25.5" x14ac:dyDescent="0.2">
      <c r="A496" s="3" t="s">
        <v>568</v>
      </c>
      <c r="B496" s="4" t="s">
        <v>282</v>
      </c>
      <c r="C496" s="112" t="s">
        <v>918</v>
      </c>
      <c r="D496" s="106">
        <v>430</v>
      </c>
      <c r="E496" s="7"/>
      <c r="F496" s="91"/>
    </row>
    <row r="497" spans="1:6" s="13" customFormat="1" ht="25.5" x14ac:dyDescent="0.2">
      <c r="A497" s="3" t="s">
        <v>568</v>
      </c>
      <c r="B497" s="4" t="s">
        <v>283</v>
      </c>
      <c r="C497" s="112" t="s">
        <v>919</v>
      </c>
      <c r="D497" s="106">
        <v>90</v>
      </c>
      <c r="E497" s="7"/>
      <c r="F497" s="91"/>
    </row>
    <row r="498" spans="1:6" s="13" customFormat="1" ht="25.5" x14ac:dyDescent="0.2">
      <c r="A498" s="3" t="s">
        <v>568</v>
      </c>
      <c r="B498" s="4" t="s">
        <v>284</v>
      </c>
      <c r="C498" s="112" t="s">
        <v>920</v>
      </c>
      <c r="D498" s="106">
        <v>180</v>
      </c>
      <c r="E498" s="7"/>
      <c r="F498" s="91"/>
    </row>
    <row r="499" spans="1:6" s="13" customFormat="1" ht="25.5" x14ac:dyDescent="0.2">
      <c r="A499" s="3" t="s">
        <v>568</v>
      </c>
      <c r="B499" s="4" t="s">
        <v>285</v>
      </c>
      <c r="C499" s="112" t="s">
        <v>921</v>
      </c>
      <c r="D499" s="106">
        <v>90</v>
      </c>
      <c r="E499" s="7"/>
      <c r="F499" s="91"/>
    </row>
    <row r="500" spans="1:6" s="13" customFormat="1" ht="25.5" x14ac:dyDescent="0.2">
      <c r="A500" s="3" t="s">
        <v>568</v>
      </c>
      <c r="B500" s="4" t="s">
        <v>286</v>
      </c>
      <c r="C500" s="112" t="s">
        <v>922</v>
      </c>
      <c r="D500" s="106">
        <v>180</v>
      </c>
      <c r="E500" s="7"/>
      <c r="F500" s="91"/>
    </row>
    <row r="501" spans="1:6" s="13" customFormat="1" ht="25.5" x14ac:dyDescent="0.2">
      <c r="A501" s="3" t="s">
        <v>568</v>
      </c>
      <c r="B501" s="4" t="s">
        <v>287</v>
      </c>
      <c r="C501" s="112" t="s">
        <v>923</v>
      </c>
      <c r="D501" s="106">
        <v>260</v>
      </c>
      <c r="E501" s="7"/>
      <c r="F501" s="91"/>
    </row>
    <row r="502" spans="1:6" s="13" customFormat="1" ht="25.5" x14ac:dyDescent="0.2">
      <c r="A502" s="3" t="s">
        <v>568</v>
      </c>
      <c r="B502" s="4" t="s">
        <v>288</v>
      </c>
      <c r="C502" s="112" t="s">
        <v>924</v>
      </c>
      <c r="D502" s="106">
        <v>340</v>
      </c>
      <c r="E502" s="7"/>
      <c r="F502" s="91"/>
    </row>
    <row r="503" spans="1:6" s="13" customFormat="1" ht="25.5" x14ac:dyDescent="0.2">
      <c r="A503" s="3" t="s">
        <v>569</v>
      </c>
      <c r="B503" s="4" t="s">
        <v>391</v>
      </c>
      <c r="C503" s="112" t="s">
        <v>1114</v>
      </c>
      <c r="D503" s="106">
        <v>550</v>
      </c>
    </row>
    <row r="504" spans="1:6" s="13" customFormat="1" ht="52.5" customHeight="1" x14ac:dyDescent="0.2">
      <c r="A504" s="3" t="s">
        <v>578</v>
      </c>
      <c r="B504" s="4" t="s">
        <v>422</v>
      </c>
      <c r="C504" s="112" t="s">
        <v>1115</v>
      </c>
      <c r="D504" s="106">
        <v>500</v>
      </c>
    </row>
    <row r="505" spans="1:6" s="13" customFormat="1" ht="41.25" customHeight="1" x14ac:dyDescent="0.2">
      <c r="A505" s="3" t="s">
        <v>578</v>
      </c>
      <c r="B505" s="4" t="s">
        <v>423</v>
      </c>
      <c r="C505" s="112" t="s">
        <v>1116</v>
      </c>
      <c r="D505" s="106">
        <v>950</v>
      </c>
    </row>
    <row r="506" spans="1:6" s="13" customFormat="1" ht="41.25" customHeight="1" x14ac:dyDescent="0.2">
      <c r="A506" s="3" t="s">
        <v>1317</v>
      </c>
      <c r="B506" s="4" t="s">
        <v>1318</v>
      </c>
      <c r="C506" s="112" t="s">
        <v>1319</v>
      </c>
      <c r="D506" s="106">
        <v>15500</v>
      </c>
    </row>
    <row r="507" spans="1:6" s="13" customFormat="1" ht="19.5" customHeight="1" x14ac:dyDescent="0.2">
      <c r="A507" s="3"/>
      <c r="B507" s="116"/>
      <c r="C507" s="113" t="s">
        <v>289</v>
      </c>
      <c r="D507" s="106"/>
      <c r="E507" s="114"/>
      <c r="F507" s="40"/>
    </row>
    <row r="508" spans="1:6" s="13" customFormat="1" ht="26.25" customHeight="1" x14ac:dyDescent="0.2">
      <c r="A508" s="3" t="s">
        <v>580</v>
      </c>
      <c r="B508" s="4" t="s">
        <v>290</v>
      </c>
      <c r="C508" s="5" t="s">
        <v>1120</v>
      </c>
      <c r="D508" s="106">
        <v>1300</v>
      </c>
      <c r="E508" s="7"/>
      <c r="F508" s="91"/>
    </row>
    <row r="509" spans="1:6" s="13" customFormat="1" ht="38.25" x14ac:dyDescent="0.2">
      <c r="A509" s="3" t="s">
        <v>581</v>
      </c>
      <c r="B509" s="4" t="s">
        <v>291</v>
      </c>
      <c r="C509" s="5" t="s">
        <v>1074</v>
      </c>
      <c r="D509" s="106">
        <v>300</v>
      </c>
      <c r="E509" s="7"/>
      <c r="F509" s="91"/>
    </row>
    <row r="510" spans="1:6" s="13" customFormat="1" ht="24.75" customHeight="1" x14ac:dyDescent="0.2">
      <c r="A510" s="3" t="s">
        <v>1075</v>
      </c>
      <c r="B510" s="4" t="s">
        <v>292</v>
      </c>
      <c r="C510" s="5" t="s">
        <v>1076</v>
      </c>
      <c r="D510" s="106">
        <v>170</v>
      </c>
      <c r="E510" s="7"/>
      <c r="F510" s="91"/>
    </row>
    <row r="511" spans="1:6" s="13" customFormat="1" ht="24.75" customHeight="1" x14ac:dyDescent="0.2">
      <c r="A511" s="3" t="s">
        <v>580</v>
      </c>
      <c r="B511" s="4" t="s">
        <v>293</v>
      </c>
      <c r="C511" s="5" t="s">
        <v>1117</v>
      </c>
      <c r="D511" s="106">
        <v>400</v>
      </c>
      <c r="E511" s="7"/>
      <c r="F511" s="91"/>
    </row>
    <row r="512" spans="1:6" s="95" customFormat="1" ht="12.75" customHeight="1" x14ac:dyDescent="0.2">
      <c r="A512" s="3" t="s">
        <v>819</v>
      </c>
      <c r="B512" s="4" t="s">
        <v>1218</v>
      </c>
      <c r="C512" s="5" t="s">
        <v>824</v>
      </c>
      <c r="D512" s="106">
        <v>600</v>
      </c>
      <c r="E512" s="94"/>
      <c r="F512" s="94"/>
    </row>
    <row r="513" spans="1:6" s="95" customFormat="1" ht="12.75" customHeight="1" x14ac:dyDescent="0.2">
      <c r="A513" s="3" t="s">
        <v>820</v>
      </c>
      <c r="B513" s="4" t="s">
        <v>1219</v>
      </c>
      <c r="C513" s="5" t="s">
        <v>825</v>
      </c>
      <c r="D513" s="106">
        <v>600</v>
      </c>
      <c r="E513" s="94"/>
      <c r="F513" s="94"/>
    </row>
    <row r="514" spans="1:6" s="95" customFormat="1" ht="12.75" customHeight="1" x14ac:dyDescent="0.2">
      <c r="A514" s="3" t="s">
        <v>821</v>
      </c>
      <c r="B514" s="4" t="s">
        <v>1220</v>
      </c>
      <c r="C514" s="5" t="s">
        <v>826</v>
      </c>
      <c r="D514" s="106">
        <v>600</v>
      </c>
      <c r="E514" s="94"/>
      <c r="F514" s="94"/>
    </row>
    <row r="515" spans="1:6" s="95" customFormat="1" ht="12.75" customHeight="1" x14ac:dyDescent="0.2">
      <c r="A515" s="3" t="s">
        <v>823</v>
      </c>
      <c r="B515" s="4" t="s">
        <v>1221</v>
      </c>
      <c r="C515" s="5" t="s">
        <v>827</v>
      </c>
      <c r="D515" s="106">
        <v>600</v>
      </c>
      <c r="E515" s="94"/>
      <c r="F515" s="94"/>
    </row>
    <row r="516" spans="1:6" s="95" customFormat="1" ht="12.75" customHeight="1" x14ac:dyDescent="0.2">
      <c r="A516" s="3" t="s">
        <v>822</v>
      </c>
      <c r="B516" s="4" t="s">
        <v>1222</v>
      </c>
      <c r="C516" s="5" t="s">
        <v>828</v>
      </c>
      <c r="D516" s="106">
        <v>600</v>
      </c>
      <c r="E516" s="94"/>
      <c r="F516" s="94"/>
    </row>
    <row r="517" spans="1:6" s="95" customFormat="1" ht="12.75" customHeight="1" x14ac:dyDescent="0.2">
      <c r="A517" s="3" t="s">
        <v>845</v>
      </c>
      <c r="B517" s="4" t="s">
        <v>1223</v>
      </c>
      <c r="C517" s="5" t="s">
        <v>1302</v>
      </c>
      <c r="D517" s="106">
        <v>600</v>
      </c>
      <c r="E517" s="94"/>
      <c r="F517" s="94"/>
    </row>
    <row r="518" spans="1:6" s="13" customFormat="1" ht="12.75" customHeight="1" x14ac:dyDescent="0.2">
      <c r="A518" s="3" t="s">
        <v>588</v>
      </c>
      <c r="B518" s="4" t="s">
        <v>294</v>
      </c>
      <c r="C518" s="5" t="s">
        <v>1077</v>
      </c>
      <c r="D518" s="106">
        <v>100</v>
      </c>
      <c r="E518" s="7"/>
      <c r="F518" s="91"/>
    </row>
    <row r="519" spans="1:6" s="13" customFormat="1" ht="16.5" customHeight="1" x14ac:dyDescent="0.2">
      <c r="A519" s="3" t="s">
        <v>587</v>
      </c>
      <c r="B519" s="4" t="s">
        <v>295</v>
      </c>
      <c r="C519" s="5" t="s">
        <v>1078</v>
      </c>
      <c r="D519" s="106">
        <v>500</v>
      </c>
      <c r="E519" s="7"/>
      <c r="F519" s="91"/>
    </row>
    <row r="520" spans="1:6" s="13" customFormat="1" ht="25.5" customHeight="1" x14ac:dyDescent="0.2">
      <c r="A520" s="3" t="s">
        <v>1079</v>
      </c>
      <c r="B520" s="4" t="s">
        <v>296</v>
      </c>
      <c r="C520" s="5" t="s">
        <v>1081</v>
      </c>
      <c r="D520" s="106">
        <v>570</v>
      </c>
      <c r="E520" s="7"/>
      <c r="F520" s="91"/>
    </row>
    <row r="521" spans="1:6" s="13" customFormat="1" ht="26.25" customHeight="1" x14ac:dyDescent="0.2">
      <c r="A521" s="3" t="s">
        <v>1079</v>
      </c>
      <c r="B521" s="4" t="s">
        <v>297</v>
      </c>
      <c r="C521" s="5" t="s">
        <v>1082</v>
      </c>
      <c r="D521" s="106">
        <v>2250</v>
      </c>
      <c r="E521" s="7"/>
      <c r="F521" s="91"/>
    </row>
    <row r="522" spans="1:6" s="13" customFormat="1" ht="29.25" customHeight="1" x14ac:dyDescent="0.2">
      <c r="A522" s="3" t="s">
        <v>1079</v>
      </c>
      <c r="B522" s="4" t="s">
        <v>298</v>
      </c>
      <c r="C522" s="5" t="s">
        <v>1083</v>
      </c>
      <c r="D522" s="106">
        <v>830</v>
      </c>
      <c r="E522" s="7"/>
      <c r="F522" s="91"/>
    </row>
    <row r="523" spans="1:6" s="13" customFormat="1" ht="22.5" customHeight="1" x14ac:dyDescent="0.2">
      <c r="A523" s="3" t="s">
        <v>588</v>
      </c>
      <c r="B523" s="4" t="s">
        <v>299</v>
      </c>
      <c r="C523" s="115" t="s">
        <v>1084</v>
      </c>
      <c r="D523" s="106">
        <v>350</v>
      </c>
      <c r="E523" s="7"/>
      <c r="F523" s="91"/>
    </row>
    <row r="524" spans="1:6" s="13" customFormat="1" ht="42.75" customHeight="1" x14ac:dyDescent="0.2">
      <c r="A524" s="3" t="s">
        <v>1080</v>
      </c>
      <c r="B524" s="4" t="s">
        <v>300</v>
      </c>
      <c r="C524" s="5" t="s">
        <v>1085</v>
      </c>
      <c r="D524" s="106">
        <v>570</v>
      </c>
      <c r="E524" s="7"/>
      <c r="F524" s="91"/>
    </row>
    <row r="525" spans="1:6" s="13" customFormat="1" ht="27.75" customHeight="1" x14ac:dyDescent="0.2">
      <c r="A525" s="3" t="s">
        <v>580</v>
      </c>
      <c r="B525" s="4" t="s">
        <v>1121</v>
      </c>
      <c r="C525" s="5" t="s">
        <v>1676</v>
      </c>
      <c r="D525" s="106">
        <v>650</v>
      </c>
      <c r="E525" s="94"/>
      <c r="F525" s="91"/>
    </row>
    <row r="526" spans="1:6" s="13" customFormat="1" ht="27.75" customHeight="1" x14ac:dyDescent="0.2">
      <c r="A526" s="3" t="s">
        <v>1645</v>
      </c>
      <c r="B526" s="4" t="s">
        <v>1646</v>
      </c>
      <c r="C526" s="5" t="s">
        <v>1675</v>
      </c>
      <c r="D526" s="106">
        <v>650</v>
      </c>
      <c r="E526" s="94"/>
      <c r="F526" s="91"/>
    </row>
    <row r="527" spans="1:6" s="13" customFormat="1" ht="27.75" customHeight="1" x14ac:dyDescent="0.2">
      <c r="A527" s="3" t="s">
        <v>1645</v>
      </c>
      <c r="B527" s="4" t="s">
        <v>1647</v>
      </c>
      <c r="C527" s="5" t="s">
        <v>1677</v>
      </c>
      <c r="D527" s="106">
        <v>650</v>
      </c>
      <c r="E527" s="94"/>
      <c r="F527" s="91"/>
    </row>
    <row r="528" spans="1:6" s="13" customFormat="1" ht="27.75" customHeight="1" x14ac:dyDescent="0.2">
      <c r="A528" s="3" t="s">
        <v>1079</v>
      </c>
      <c r="B528" s="4" t="s">
        <v>1648</v>
      </c>
      <c r="C528" s="5" t="s">
        <v>1649</v>
      </c>
      <c r="D528" s="106">
        <v>500</v>
      </c>
      <c r="E528" s="94"/>
      <c r="F528" s="91"/>
    </row>
    <row r="529" spans="1:6" s="13" customFormat="1" ht="15" x14ac:dyDescent="0.2">
      <c r="A529" s="3"/>
      <c r="B529" s="116"/>
      <c r="C529" s="111" t="s">
        <v>301</v>
      </c>
      <c r="D529" s="106"/>
      <c r="F529" s="40"/>
    </row>
    <row r="530" spans="1:6" s="81" customFormat="1" ht="30.75" customHeight="1" x14ac:dyDescent="0.2">
      <c r="A530" s="3" t="s">
        <v>583</v>
      </c>
      <c r="B530" s="4" t="s">
        <v>302</v>
      </c>
      <c r="C530" s="5" t="s">
        <v>1087</v>
      </c>
      <c r="D530" s="106">
        <v>400</v>
      </c>
      <c r="E530" s="7"/>
      <c r="F530" s="91"/>
    </row>
    <row r="531" spans="1:6" s="81" customFormat="1" ht="14.25" customHeight="1" x14ac:dyDescent="0.2">
      <c r="A531" s="3" t="s">
        <v>584</v>
      </c>
      <c r="B531" s="4" t="s">
        <v>303</v>
      </c>
      <c r="C531" s="5" t="s">
        <v>1088</v>
      </c>
      <c r="D531" s="106">
        <v>600</v>
      </c>
      <c r="E531" s="7"/>
      <c r="F531" s="91"/>
    </row>
    <row r="532" spans="1:6" s="13" customFormat="1" ht="28.5" customHeight="1" x14ac:dyDescent="0.2">
      <c r="A532" s="3" t="s">
        <v>1086</v>
      </c>
      <c r="B532" s="4" t="s">
        <v>304</v>
      </c>
      <c r="C532" s="5" t="s">
        <v>1089</v>
      </c>
      <c r="D532" s="106">
        <v>280</v>
      </c>
      <c r="E532" s="7"/>
      <c r="F532" s="91"/>
    </row>
    <row r="533" spans="1:6" s="13" customFormat="1" ht="15.75" customHeight="1" x14ac:dyDescent="0.2">
      <c r="A533" s="3" t="s">
        <v>586</v>
      </c>
      <c r="B533" s="4" t="s">
        <v>305</v>
      </c>
      <c r="C533" s="5" t="s">
        <v>1090</v>
      </c>
      <c r="D533" s="106">
        <v>200</v>
      </c>
      <c r="E533" s="7"/>
      <c r="F533" s="91"/>
    </row>
    <row r="534" spans="1:6" s="13" customFormat="1" ht="39.75" customHeight="1" x14ac:dyDescent="0.2">
      <c r="A534" s="3" t="s">
        <v>584</v>
      </c>
      <c r="B534" s="4" t="s">
        <v>306</v>
      </c>
      <c r="C534" s="5" t="s">
        <v>1091</v>
      </c>
      <c r="D534" s="106">
        <v>150</v>
      </c>
      <c r="E534" s="7"/>
      <c r="F534" s="91"/>
    </row>
    <row r="535" spans="1:6" s="13" customFormat="1" ht="30" customHeight="1" x14ac:dyDescent="0.2">
      <c r="A535" s="3" t="s">
        <v>589</v>
      </c>
      <c r="B535" s="4" t="s">
        <v>307</v>
      </c>
      <c r="C535" s="5" t="s">
        <v>1092</v>
      </c>
      <c r="D535" s="106">
        <v>300</v>
      </c>
      <c r="E535" s="7"/>
      <c r="F535" s="91"/>
    </row>
    <row r="536" spans="1:6" s="13" customFormat="1" ht="16.5" customHeight="1" x14ac:dyDescent="0.2">
      <c r="A536" s="3" t="s">
        <v>584</v>
      </c>
      <c r="B536" s="4" t="s">
        <v>308</v>
      </c>
      <c r="C536" s="5" t="s">
        <v>1093</v>
      </c>
      <c r="D536" s="106">
        <v>200</v>
      </c>
      <c r="E536" s="7"/>
      <c r="F536" s="91"/>
    </row>
    <row r="537" spans="1:6" s="13" customFormat="1" ht="17.25" customHeight="1" x14ac:dyDescent="0.2">
      <c r="A537" s="3" t="s">
        <v>584</v>
      </c>
      <c r="B537" s="4" t="s">
        <v>309</v>
      </c>
      <c r="C537" s="5" t="s">
        <v>1094</v>
      </c>
      <c r="D537" s="106">
        <v>150</v>
      </c>
      <c r="E537" s="7"/>
      <c r="F537" s="91"/>
    </row>
    <row r="538" spans="1:6" s="13" customFormat="1" ht="63.75" customHeight="1" x14ac:dyDescent="0.2">
      <c r="A538" s="3" t="s">
        <v>582</v>
      </c>
      <c r="B538" s="4" t="s">
        <v>310</v>
      </c>
      <c r="C538" s="5" t="s">
        <v>1095</v>
      </c>
      <c r="D538" s="106">
        <v>250</v>
      </c>
      <c r="E538" s="7"/>
      <c r="F538" s="91"/>
    </row>
    <row r="539" spans="1:6" s="13" customFormat="1" ht="44.25" customHeight="1" x14ac:dyDescent="0.2">
      <c r="A539" s="3" t="s">
        <v>582</v>
      </c>
      <c r="B539" s="4" t="s">
        <v>311</v>
      </c>
      <c r="C539" s="5" t="s">
        <v>1096</v>
      </c>
      <c r="D539" s="106">
        <v>300</v>
      </c>
      <c r="E539" s="7"/>
      <c r="F539" s="91"/>
    </row>
    <row r="540" spans="1:6" s="13" customFormat="1" ht="53.25" customHeight="1" x14ac:dyDescent="0.2">
      <c r="A540" s="3" t="s">
        <v>582</v>
      </c>
      <c r="B540" s="4" t="s">
        <v>312</v>
      </c>
      <c r="C540" s="5" t="s">
        <v>1097</v>
      </c>
      <c r="D540" s="106">
        <v>200</v>
      </c>
      <c r="E540" s="7"/>
      <c r="F540" s="91"/>
    </row>
    <row r="541" spans="1:6" s="13" customFormat="1" ht="15" x14ac:dyDescent="0.2">
      <c r="A541" s="3"/>
      <c r="B541" s="4"/>
      <c r="C541" s="111" t="s">
        <v>313</v>
      </c>
      <c r="D541" s="106"/>
      <c r="F541" s="40"/>
    </row>
    <row r="542" spans="1:6" s="13" customFormat="1" ht="25.5" x14ac:dyDescent="0.2">
      <c r="A542" s="3" t="s">
        <v>566</v>
      </c>
      <c r="B542" s="4" t="s">
        <v>314</v>
      </c>
      <c r="C542" s="112" t="s">
        <v>1101</v>
      </c>
      <c r="D542" s="106">
        <v>550</v>
      </c>
      <c r="F542" s="40"/>
    </row>
    <row r="543" spans="1:6" s="13" customFormat="1" ht="25.5" x14ac:dyDescent="0.2">
      <c r="A543" s="3" t="s">
        <v>567</v>
      </c>
      <c r="B543" s="4" t="s">
        <v>315</v>
      </c>
      <c r="C543" s="112" t="s">
        <v>1100</v>
      </c>
      <c r="D543" s="106">
        <v>300</v>
      </c>
      <c r="F543" s="40"/>
    </row>
    <row r="544" spans="1:6" s="13" customFormat="1" ht="25.5" x14ac:dyDescent="0.2">
      <c r="A544" s="3" t="s">
        <v>1098</v>
      </c>
      <c r="B544" s="4" t="s">
        <v>316</v>
      </c>
      <c r="C544" s="112" t="s">
        <v>1099</v>
      </c>
      <c r="D544" s="106">
        <v>50</v>
      </c>
      <c r="F544" s="40"/>
    </row>
    <row r="545" spans="1:8" s="13" customFormat="1" ht="15" x14ac:dyDescent="0.2">
      <c r="A545" s="3"/>
      <c r="B545" s="116"/>
      <c r="C545" s="111" t="s">
        <v>317</v>
      </c>
      <c r="D545" s="106"/>
      <c r="F545" s="40"/>
    </row>
    <row r="546" spans="1:8" s="13" customFormat="1" x14ac:dyDescent="0.2">
      <c r="A546" s="3"/>
      <c r="B546" s="116"/>
      <c r="C546" s="117" t="s">
        <v>318</v>
      </c>
      <c r="D546" s="106"/>
      <c r="F546" s="40"/>
    </row>
    <row r="547" spans="1:8" s="119" customFormat="1" ht="25.5" x14ac:dyDescent="0.2">
      <c r="A547" s="3" t="s">
        <v>565</v>
      </c>
      <c r="B547" s="4" t="s">
        <v>319</v>
      </c>
      <c r="C547" s="118" t="s">
        <v>1102</v>
      </c>
      <c r="D547" s="106">
        <v>350</v>
      </c>
      <c r="F547" s="40"/>
    </row>
    <row r="548" spans="1:8" s="84" customFormat="1" ht="25.5" x14ac:dyDescent="0.2">
      <c r="A548" s="3" t="s">
        <v>565</v>
      </c>
      <c r="B548" s="4" t="s">
        <v>320</v>
      </c>
      <c r="C548" s="118" t="s">
        <v>1103</v>
      </c>
      <c r="D548" s="106">
        <v>160</v>
      </c>
      <c r="F548" s="40"/>
    </row>
    <row r="549" spans="1:8" ht="25.5" x14ac:dyDescent="0.2">
      <c r="A549" s="3" t="s">
        <v>565</v>
      </c>
      <c r="B549" s="4" t="s">
        <v>321</v>
      </c>
      <c r="C549" s="118" t="s">
        <v>1104</v>
      </c>
      <c r="D549" s="106">
        <v>160</v>
      </c>
      <c r="F549" s="40"/>
    </row>
    <row r="550" spans="1:8" ht="25.5" x14ac:dyDescent="0.2">
      <c r="A550" s="3" t="s">
        <v>565</v>
      </c>
      <c r="B550" s="4" t="s">
        <v>322</v>
      </c>
      <c r="C550" s="118" t="s">
        <v>1105</v>
      </c>
      <c r="D550" s="106">
        <v>220</v>
      </c>
      <c r="F550" s="40"/>
    </row>
    <row r="551" spans="1:8" ht="25.5" x14ac:dyDescent="0.2">
      <c r="A551" s="3" t="s">
        <v>565</v>
      </c>
      <c r="B551" s="4" t="s">
        <v>323</v>
      </c>
      <c r="C551" s="118" t="s">
        <v>1106</v>
      </c>
      <c r="D551" s="106">
        <v>120</v>
      </c>
      <c r="F551" s="40"/>
    </row>
    <row r="552" spans="1:8" ht="25.5" x14ac:dyDescent="0.2">
      <c r="A552" s="3" t="s">
        <v>565</v>
      </c>
      <c r="B552" s="4" t="s">
        <v>324</v>
      </c>
      <c r="C552" s="118" t="s">
        <v>1107</v>
      </c>
      <c r="D552" s="106">
        <v>100</v>
      </c>
      <c r="F552" s="40"/>
    </row>
    <row r="553" spans="1:8" ht="25.5" x14ac:dyDescent="0.2">
      <c r="A553" s="3" t="s">
        <v>565</v>
      </c>
      <c r="B553" s="4" t="s">
        <v>325</v>
      </c>
      <c r="C553" s="118" t="s">
        <v>1108</v>
      </c>
      <c r="D553" s="106">
        <v>170</v>
      </c>
      <c r="F553" s="40"/>
    </row>
    <row r="554" spans="1:8" s="13" customFormat="1" ht="29.25" customHeight="1" x14ac:dyDescent="0.2">
      <c r="A554" s="3" t="s">
        <v>565</v>
      </c>
      <c r="B554" s="4" t="s">
        <v>326</v>
      </c>
      <c r="C554" s="112" t="s">
        <v>1109</v>
      </c>
      <c r="D554" s="106">
        <v>340</v>
      </c>
      <c r="F554" s="40"/>
    </row>
    <row r="555" spans="1:8" s="13" customFormat="1" ht="25.5" x14ac:dyDescent="0.2">
      <c r="A555" s="3" t="s">
        <v>565</v>
      </c>
      <c r="B555" s="4" t="s">
        <v>327</v>
      </c>
      <c r="C555" s="112" t="s">
        <v>1112</v>
      </c>
      <c r="D555" s="106">
        <v>150</v>
      </c>
      <c r="F555" s="40"/>
    </row>
    <row r="556" spans="1:8" s="13" customFormat="1" ht="25.5" x14ac:dyDescent="0.2">
      <c r="A556" s="3" t="s">
        <v>565</v>
      </c>
      <c r="B556" s="4" t="s">
        <v>328</v>
      </c>
      <c r="C556" s="112" t="s">
        <v>1113</v>
      </c>
      <c r="D556" s="106">
        <v>160</v>
      </c>
      <c r="F556" s="40"/>
    </row>
    <row r="557" spans="1:8" s="13" customFormat="1" ht="27.75" customHeight="1" x14ac:dyDescent="0.2">
      <c r="A557" s="3" t="s">
        <v>565</v>
      </c>
      <c r="B557" s="4" t="s">
        <v>329</v>
      </c>
      <c r="C557" s="112" t="s">
        <v>1110</v>
      </c>
      <c r="D557" s="106">
        <v>280</v>
      </c>
      <c r="E557" s="95"/>
      <c r="F557" s="169"/>
      <c r="G557" s="169"/>
      <c r="H557" s="169"/>
    </row>
    <row r="558" spans="1:8" s="13" customFormat="1" ht="27.75" customHeight="1" x14ac:dyDescent="0.2">
      <c r="A558" s="3" t="s">
        <v>565</v>
      </c>
      <c r="B558" s="4" t="s">
        <v>330</v>
      </c>
      <c r="C558" s="112" t="s">
        <v>1111</v>
      </c>
      <c r="D558" s="106">
        <v>400</v>
      </c>
      <c r="F558" s="40"/>
    </row>
    <row r="559" spans="1:8" s="13" customFormat="1" ht="15" x14ac:dyDescent="0.2">
      <c r="A559" s="3"/>
      <c r="B559" s="120"/>
      <c r="C559" s="121" t="s">
        <v>331</v>
      </c>
      <c r="D559" s="106"/>
      <c r="F559" s="40"/>
    </row>
    <row r="560" spans="1:8" ht="35.25" customHeight="1" x14ac:dyDescent="0.2">
      <c r="A560" s="3" t="s">
        <v>1172</v>
      </c>
      <c r="B560" s="4" t="s">
        <v>332</v>
      </c>
      <c r="C560" s="122" t="s">
        <v>1171</v>
      </c>
      <c r="D560" s="106">
        <v>500</v>
      </c>
      <c r="F560" s="40"/>
    </row>
    <row r="561" spans="1:7" ht="15" x14ac:dyDescent="0.2">
      <c r="A561" s="3"/>
      <c r="B561" s="116"/>
      <c r="C561" s="113" t="s">
        <v>333</v>
      </c>
      <c r="D561" s="106"/>
      <c r="F561" s="40"/>
    </row>
    <row r="562" spans="1:7" x14ac:dyDescent="0.2">
      <c r="A562" s="3" t="s">
        <v>606</v>
      </c>
      <c r="B562" s="4" t="s">
        <v>334</v>
      </c>
      <c r="C562" s="5" t="s">
        <v>1173</v>
      </c>
      <c r="D562" s="106">
        <v>400</v>
      </c>
      <c r="F562" s="40"/>
    </row>
    <row r="563" spans="1:7" ht="30" x14ac:dyDescent="0.2">
      <c r="A563" s="3"/>
      <c r="B563" s="4"/>
      <c r="C563" s="113" t="s">
        <v>408</v>
      </c>
      <c r="D563" s="106"/>
      <c r="F563" s="40"/>
    </row>
    <row r="564" spans="1:7" ht="25.5" x14ac:dyDescent="0.2">
      <c r="A564" s="3" t="s">
        <v>615</v>
      </c>
      <c r="B564" s="4" t="s">
        <v>335</v>
      </c>
      <c r="C564" s="5" t="s">
        <v>1224</v>
      </c>
      <c r="D564" s="106">
        <v>500</v>
      </c>
      <c r="F564" s="40"/>
    </row>
    <row r="565" spans="1:7" ht="25.5" x14ac:dyDescent="0.2">
      <c r="A565" s="3" t="s">
        <v>615</v>
      </c>
      <c r="B565" s="4" t="s">
        <v>336</v>
      </c>
      <c r="C565" s="5" t="s">
        <v>1225</v>
      </c>
      <c r="D565" s="106">
        <v>320</v>
      </c>
      <c r="F565" s="40"/>
    </row>
    <row r="566" spans="1:7" s="124" customFormat="1" ht="15.75" x14ac:dyDescent="0.2">
      <c r="A566" s="3"/>
      <c r="B566" s="116"/>
      <c r="C566" s="123" t="s">
        <v>337</v>
      </c>
      <c r="D566" s="106"/>
      <c r="E566" s="1"/>
      <c r="F566" s="40"/>
      <c r="G566" s="1"/>
    </row>
    <row r="567" spans="1:7" s="124" customFormat="1" x14ac:dyDescent="0.2">
      <c r="A567" s="3" t="s">
        <v>560</v>
      </c>
      <c r="B567" s="4" t="s">
        <v>338</v>
      </c>
      <c r="C567" s="5" t="s">
        <v>773</v>
      </c>
      <c r="D567" s="106">
        <v>700</v>
      </c>
      <c r="E567" s="1"/>
      <c r="F567" s="40"/>
      <c r="G567" s="1"/>
    </row>
    <row r="568" spans="1:7" s="124" customFormat="1" ht="25.5" customHeight="1" x14ac:dyDescent="0.2">
      <c r="A568" s="46" t="s">
        <v>837</v>
      </c>
      <c r="B568" s="4" t="s">
        <v>339</v>
      </c>
      <c r="C568" s="5" t="s">
        <v>833</v>
      </c>
      <c r="D568" s="106">
        <v>300</v>
      </c>
      <c r="E568" s="1"/>
      <c r="F568" s="40"/>
      <c r="G568" s="1"/>
    </row>
    <row r="569" spans="1:7" s="125" customFormat="1" ht="25.5" customHeight="1" x14ac:dyDescent="0.2">
      <c r="A569" s="46" t="s">
        <v>594</v>
      </c>
      <c r="B569" s="4" t="s">
        <v>1226</v>
      </c>
      <c r="C569" s="5" t="s">
        <v>834</v>
      </c>
      <c r="D569" s="106">
        <v>300</v>
      </c>
      <c r="E569" s="76"/>
      <c r="F569" s="150"/>
      <c r="G569" s="76"/>
    </row>
    <row r="570" spans="1:7" s="125" customFormat="1" ht="25.5" customHeight="1" x14ac:dyDescent="0.2">
      <c r="A570" s="46" t="s">
        <v>835</v>
      </c>
      <c r="B570" s="4" t="s">
        <v>1227</v>
      </c>
      <c r="C570" s="5" t="s">
        <v>836</v>
      </c>
      <c r="D570" s="106">
        <v>300</v>
      </c>
      <c r="E570" s="76"/>
      <c r="F570" s="150"/>
      <c r="G570" s="76"/>
    </row>
    <row r="571" spans="1:7" s="124" customFormat="1" ht="25.5" customHeight="1" x14ac:dyDescent="0.2">
      <c r="A571" s="46" t="s">
        <v>837</v>
      </c>
      <c r="B571" s="4" t="s">
        <v>340</v>
      </c>
      <c r="C571" s="5" t="s">
        <v>839</v>
      </c>
      <c r="D571" s="106">
        <v>360</v>
      </c>
      <c r="E571" s="1"/>
      <c r="F571" s="40"/>
      <c r="G571" s="1"/>
    </row>
    <row r="572" spans="1:7" s="125" customFormat="1" ht="25.5" customHeight="1" x14ac:dyDescent="0.2">
      <c r="A572" s="46" t="s">
        <v>594</v>
      </c>
      <c r="B572" s="4" t="s">
        <v>1228</v>
      </c>
      <c r="C572" s="5" t="s">
        <v>841</v>
      </c>
      <c r="D572" s="106">
        <v>360</v>
      </c>
      <c r="E572" s="76"/>
      <c r="F572" s="150"/>
      <c r="G572" s="76"/>
    </row>
    <row r="573" spans="1:7" s="125" customFormat="1" ht="25.5" customHeight="1" x14ac:dyDescent="0.2">
      <c r="A573" s="46" t="s">
        <v>593</v>
      </c>
      <c r="B573" s="4" t="s">
        <v>1229</v>
      </c>
      <c r="C573" s="5" t="s">
        <v>844</v>
      </c>
      <c r="D573" s="106">
        <v>360</v>
      </c>
      <c r="E573" s="76"/>
      <c r="F573" s="150"/>
      <c r="G573" s="76"/>
    </row>
    <row r="574" spans="1:7" s="124" customFormat="1" ht="38.25" customHeight="1" x14ac:dyDescent="0.2">
      <c r="A574" s="46" t="s">
        <v>594</v>
      </c>
      <c r="B574" s="4" t="s">
        <v>341</v>
      </c>
      <c r="C574" s="5" t="s">
        <v>842</v>
      </c>
      <c r="D574" s="106">
        <v>1160</v>
      </c>
      <c r="E574" s="1"/>
      <c r="F574" s="40"/>
      <c r="G574" s="1"/>
    </row>
    <row r="575" spans="1:7" s="125" customFormat="1" ht="53.25" customHeight="1" x14ac:dyDescent="0.2">
      <c r="A575" s="46" t="s">
        <v>593</v>
      </c>
      <c r="B575" s="4" t="s">
        <v>1230</v>
      </c>
      <c r="C575" s="5" t="s">
        <v>843</v>
      </c>
      <c r="D575" s="106">
        <v>1160</v>
      </c>
      <c r="E575" s="76"/>
      <c r="F575" s="150"/>
      <c r="G575" s="76"/>
    </row>
    <row r="576" spans="1:7" s="124" customFormat="1" ht="44.25" customHeight="1" x14ac:dyDescent="0.2">
      <c r="A576" s="3" t="s">
        <v>556</v>
      </c>
      <c r="B576" s="4" t="s">
        <v>342</v>
      </c>
      <c r="C576" s="5" t="s">
        <v>840</v>
      </c>
      <c r="D576" s="106">
        <v>200</v>
      </c>
      <c r="E576" s="1"/>
      <c r="F576" s="40"/>
      <c r="G576" s="1"/>
    </row>
    <row r="577" spans="1:7" s="124" customFormat="1" ht="25.5" x14ac:dyDescent="0.2">
      <c r="A577" s="3" t="s">
        <v>556</v>
      </c>
      <c r="B577" s="4" t="s">
        <v>343</v>
      </c>
      <c r="C577" s="5" t="s">
        <v>838</v>
      </c>
      <c r="D577" s="106">
        <v>300</v>
      </c>
      <c r="E577" s="1"/>
      <c r="F577" s="40"/>
      <c r="G577" s="1"/>
    </row>
    <row r="578" spans="1:7" s="124" customFormat="1" ht="15.75" customHeight="1" x14ac:dyDescent="0.2">
      <c r="A578" s="3"/>
      <c r="B578" s="116"/>
      <c r="C578" s="111" t="s">
        <v>344</v>
      </c>
      <c r="D578" s="106"/>
      <c r="E578" s="1"/>
      <c r="F578" s="40"/>
      <c r="G578" s="1"/>
    </row>
    <row r="579" spans="1:7" s="124" customFormat="1" x14ac:dyDescent="0.2">
      <c r="A579" s="3" t="s">
        <v>1122</v>
      </c>
      <c r="B579" s="4" t="s">
        <v>345</v>
      </c>
      <c r="C579" s="5" t="s">
        <v>1671</v>
      </c>
      <c r="D579" s="106">
        <v>250</v>
      </c>
      <c r="F579" s="40"/>
    </row>
    <row r="580" spans="1:7" s="124" customFormat="1" x14ac:dyDescent="0.2">
      <c r="A580" s="3" t="s">
        <v>1123</v>
      </c>
      <c r="B580" s="4" t="s">
        <v>346</v>
      </c>
      <c r="C580" s="112" t="s">
        <v>1128</v>
      </c>
      <c r="D580" s="106">
        <v>150</v>
      </c>
      <c r="F580" s="40"/>
    </row>
    <row r="581" spans="1:7" s="124" customFormat="1" ht="25.5" x14ac:dyDescent="0.2">
      <c r="A581" s="3" t="s">
        <v>1124</v>
      </c>
      <c r="B581" s="4" t="s">
        <v>347</v>
      </c>
      <c r="C581" s="112" t="s">
        <v>1129</v>
      </c>
      <c r="D581" s="106">
        <v>60</v>
      </c>
      <c r="F581" s="40"/>
    </row>
    <row r="582" spans="1:7" s="124" customFormat="1" x14ac:dyDescent="0.2">
      <c r="A582" s="3" t="s">
        <v>605</v>
      </c>
      <c r="B582" s="4" t="s">
        <v>348</v>
      </c>
      <c r="C582" s="112" t="s">
        <v>1130</v>
      </c>
      <c r="D582" s="106">
        <v>350</v>
      </c>
      <c r="F582" s="40"/>
    </row>
    <row r="583" spans="1:7" s="124" customFormat="1" ht="27" customHeight="1" x14ac:dyDescent="0.2">
      <c r="A583" s="3" t="s">
        <v>1125</v>
      </c>
      <c r="B583" s="4" t="s">
        <v>349</v>
      </c>
      <c r="C583" s="5" t="s">
        <v>1626</v>
      </c>
      <c r="D583" s="106">
        <v>500</v>
      </c>
      <c r="F583" s="40"/>
    </row>
    <row r="584" spans="1:7" s="124" customFormat="1" x14ac:dyDescent="0.2">
      <c r="A584" s="3" t="s">
        <v>1135</v>
      </c>
      <c r="B584" s="4" t="s">
        <v>350</v>
      </c>
      <c r="C584" s="112" t="s">
        <v>1136</v>
      </c>
      <c r="D584" s="106">
        <v>50</v>
      </c>
      <c r="F584" s="40"/>
    </row>
    <row r="585" spans="1:7" s="124" customFormat="1" ht="25.5" x14ac:dyDescent="0.2">
      <c r="A585" s="3" t="s">
        <v>1126</v>
      </c>
      <c r="B585" s="4" t="s">
        <v>351</v>
      </c>
      <c r="C585" s="112" t="s">
        <v>1131</v>
      </c>
      <c r="D585" s="106">
        <v>200</v>
      </c>
      <c r="F585" s="40"/>
    </row>
    <row r="586" spans="1:7" s="124" customFormat="1" ht="25.5" x14ac:dyDescent="0.2">
      <c r="A586" s="3" t="s">
        <v>595</v>
      </c>
      <c r="B586" s="4" t="s">
        <v>352</v>
      </c>
      <c r="C586" s="5" t="s">
        <v>1132</v>
      </c>
      <c r="D586" s="106">
        <v>50</v>
      </c>
      <c r="F586" s="40"/>
    </row>
    <row r="587" spans="1:7" s="124" customFormat="1" ht="13.5" customHeight="1" x14ac:dyDescent="0.2">
      <c r="A587" s="3" t="s">
        <v>1127</v>
      </c>
      <c r="B587" s="4" t="s">
        <v>353</v>
      </c>
      <c r="C587" s="5" t="s">
        <v>1275</v>
      </c>
      <c r="D587" s="106">
        <v>120</v>
      </c>
      <c r="F587" s="40"/>
    </row>
    <row r="588" spans="1:7" s="125" customFormat="1" ht="13.5" customHeight="1" x14ac:dyDescent="0.2">
      <c r="A588" s="3" t="s">
        <v>1127</v>
      </c>
      <c r="B588" s="4" t="s">
        <v>1231</v>
      </c>
      <c r="C588" s="5" t="s">
        <v>1276</v>
      </c>
      <c r="D588" s="106">
        <v>120</v>
      </c>
      <c r="F588" s="150"/>
    </row>
    <row r="589" spans="1:7" s="125" customFormat="1" ht="13.5" customHeight="1" x14ac:dyDescent="0.2">
      <c r="A589" s="3" t="s">
        <v>1127</v>
      </c>
      <c r="B589" s="4" t="s">
        <v>1232</v>
      </c>
      <c r="C589" s="5" t="s">
        <v>1277</v>
      </c>
      <c r="D589" s="106">
        <v>120</v>
      </c>
      <c r="F589" s="150"/>
    </row>
    <row r="590" spans="1:7" s="125" customFormat="1" ht="13.5" customHeight="1" x14ac:dyDescent="0.2">
      <c r="A590" s="3" t="s">
        <v>1127</v>
      </c>
      <c r="B590" s="4" t="s">
        <v>1233</v>
      </c>
      <c r="C590" s="5" t="s">
        <v>1278</v>
      </c>
      <c r="D590" s="106">
        <v>120</v>
      </c>
      <c r="F590" s="150"/>
    </row>
    <row r="591" spans="1:7" s="125" customFormat="1" ht="35.25" customHeight="1" x14ac:dyDescent="0.2">
      <c r="A591" s="3" t="s">
        <v>1127</v>
      </c>
      <c r="B591" s="4" t="s">
        <v>1234</v>
      </c>
      <c r="C591" s="5" t="s">
        <v>1279</v>
      </c>
      <c r="D591" s="106">
        <v>120</v>
      </c>
      <c r="F591" s="150"/>
    </row>
    <row r="592" spans="1:7" s="125" customFormat="1" ht="18.75" customHeight="1" x14ac:dyDescent="0.2">
      <c r="A592" s="3" t="s">
        <v>1127</v>
      </c>
      <c r="B592" s="4" t="s">
        <v>1235</v>
      </c>
      <c r="C592" s="5" t="s">
        <v>1274</v>
      </c>
      <c r="D592" s="106">
        <v>120</v>
      </c>
      <c r="F592" s="150"/>
    </row>
    <row r="593" spans="1:6" s="125" customFormat="1" ht="18.75" customHeight="1" x14ac:dyDescent="0.2">
      <c r="A593" s="3" t="s">
        <v>1127</v>
      </c>
      <c r="B593" s="4" t="s">
        <v>1681</v>
      </c>
      <c r="C593" s="5" t="s">
        <v>1682</v>
      </c>
      <c r="D593" s="106">
        <v>250</v>
      </c>
      <c r="F593" s="165"/>
    </row>
    <row r="594" spans="1:6" s="124" customFormat="1" x14ac:dyDescent="0.2">
      <c r="A594" s="3" t="s">
        <v>561</v>
      </c>
      <c r="B594" s="4" t="s">
        <v>354</v>
      </c>
      <c r="C594" s="112" t="s">
        <v>1133</v>
      </c>
      <c r="D594" s="106">
        <v>180</v>
      </c>
      <c r="F594" s="40"/>
    </row>
    <row r="595" spans="1:6" s="124" customFormat="1" x14ac:dyDescent="0.2">
      <c r="A595" s="3" t="s">
        <v>592</v>
      </c>
      <c r="B595" s="4" t="s">
        <v>355</v>
      </c>
      <c r="C595" s="112" t="s">
        <v>1134</v>
      </c>
      <c r="D595" s="106">
        <v>170</v>
      </c>
      <c r="F595" s="40"/>
    </row>
    <row r="596" spans="1:6" s="124" customFormat="1" x14ac:dyDescent="0.2">
      <c r="A596" s="3" t="s">
        <v>559</v>
      </c>
      <c r="B596" s="4" t="s">
        <v>356</v>
      </c>
      <c r="C596" s="5" t="s">
        <v>405</v>
      </c>
      <c r="D596" s="106">
        <v>570</v>
      </c>
      <c r="F596" s="40"/>
    </row>
    <row r="597" spans="1:6" s="124" customFormat="1" x14ac:dyDescent="0.2">
      <c r="A597" s="3" t="s">
        <v>559</v>
      </c>
      <c r="B597" s="4" t="s">
        <v>1238</v>
      </c>
      <c r="C597" s="5" t="s">
        <v>406</v>
      </c>
      <c r="D597" s="106">
        <v>800</v>
      </c>
      <c r="F597" s="40"/>
    </row>
    <row r="598" spans="1:6" s="125" customFormat="1" x14ac:dyDescent="0.2">
      <c r="A598" s="3" t="s">
        <v>559</v>
      </c>
      <c r="B598" s="4" t="s">
        <v>1239</v>
      </c>
      <c r="C598" s="5" t="s">
        <v>1236</v>
      </c>
      <c r="D598" s="106">
        <v>800</v>
      </c>
      <c r="F598" s="150"/>
    </row>
    <row r="599" spans="1:6" s="125" customFormat="1" x14ac:dyDescent="0.2">
      <c r="A599" s="3" t="s">
        <v>559</v>
      </c>
      <c r="B599" s="4" t="s">
        <v>1240</v>
      </c>
      <c r="C599" s="5" t="s">
        <v>1237</v>
      </c>
      <c r="D599" s="106">
        <v>570</v>
      </c>
      <c r="F599" s="150"/>
    </row>
    <row r="600" spans="1:6" s="125" customFormat="1" x14ac:dyDescent="0.2">
      <c r="A600" s="3" t="s">
        <v>605</v>
      </c>
      <c r="B600" s="4" t="s">
        <v>357</v>
      </c>
      <c r="C600" s="5" t="s">
        <v>1242</v>
      </c>
      <c r="D600" s="106">
        <v>120</v>
      </c>
      <c r="F600" s="150"/>
    </row>
    <row r="601" spans="1:6" s="125" customFormat="1" x14ac:dyDescent="0.2">
      <c r="A601" s="3" t="s">
        <v>605</v>
      </c>
      <c r="B601" s="4" t="s">
        <v>1241</v>
      </c>
      <c r="C601" s="5" t="s">
        <v>1243</v>
      </c>
      <c r="D601" s="106">
        <v>120</v>
      </c>
      <c r="F601" s="150"/>
    </row>
    <row r="602" spans="1:6" s="124" customFormat="1" x14ac:dyDescent="0.2">
      <c r="A602" s="3" t="s">
        <v>555</v>
      </c>
      <c r="B602" s="4" t="s">
        <v>358</v>
      </c>
      <c r="C602" s="5" t="s">
        <v>1245</v>
      </c>
      <c r="D602" s="106">
        <v>350</v>
      </c>
      <c r="E602" s="125"/>
      <c r="F602" s="40"/>
    </row>
    <row r="603" spans="1:6" s="125" customFormat="1" x14ac:dyDescent="0.2">
      <c r="A603" s="3" t="s">
        <v>555</v>
      </c>
      <c r="B603" s="4" t="s">
        <v>1244</v>
      </c>
      <c r="C603" s="5" t="s">
        <v>1246</v>
      </c>
      <c r="D603" s="106">
        <v>350</v>
      </c>
      <c r="F603" s="150"/>
    </row>
    <row r="604" spans="1:6" s="124" customFormat="1" ht="25.5" x14ac:dyDescent="0.2">
      <c r="A604" s="3" t="s">
        <v>595</v>
      </c>
      <c r="B604" s="4" t="s">
        <v>359</v>
      </c>
      <c r="C604" s="112" t="s">
        <v>1138</v>
      </c>
      <c r="D604" s="106">
        <v>80</v>
      </c>
      <c r="E604" s="125"/>
      <c r="F604" s="40"/>
    </row>
    <row r="605" spans="1:6" s="124" customFormat="1" x14ac:dyDescent="0.2">
      <c r="A605" s="3" t="s">
        <v>1137</v>
      </c>
      <c r="B605" s="4" t="s">
        <v>360</v>
      </c>
      <c r="C605" s="5" t="s">
        <v>1139</v>
      </c>
      <c r="D605" s="106">
        <v>100</v>
      </c>
      <c r="E605" s="125"/>
      <c r="F605" s="40"/>
    </row>
    <row r="606" spans="1:6" s="125" customFormat="1" x14ac:dyDescent="0.2">
      <c r="A606" s="3" t="s">
        <v>585</v>
      </c>
      <c r="B606" s="4" t="s">
        <v>1247</v>
      </c>
      <c r="C606" s="5" t="s">
        <v>1257</v>
      </c>
      <c r="D606" s="106">
        <v>30</v>
      </c>
      <c r="F606" s="150"/>
    </row>
    <row r="607" spans="1:6" s="125" customFormat="1" x14ac:dyDescent="0.2">
      <c r="A607" s="3" t="s">
        <v>585</v>
      </c>
      <c r="B607" s="4" t="s">
        <v>1248</v>
      </c>
      <c r="C607" s="5" t="s">
        <v>1258</v>
      </c>
      <c r="D607" s="106">
        <v>30</v>
      </c>
      <c r="F607" s="150"/>
    </row>
    <row r="608" spans="1:6" s="125" customFormat="1" x14ac:dyDescent="0.2">
      <c r="A608" s="3" t="s">
        <v>585</v>
      </c>
      <c r="B608" s="4" t="s">
        <v>1249</v>
      </c>
      <c r="C608" s="5" t="s">
        <v>1259</v>
      </c>
      <c r="D608" s="106">
        <v>30</v>
      </c>
      <c r="F608" s="150"/>
    </row>
    <row r="609" spans="1:6" s="125" customFormat="1" x14ac:dyDescent="0.2">
      <c r="A609" s="3" t="s">
        <v>585</v>
      </c>
      <c r="B609" s="4" t="s">
        <v>1250</v>
      </c>
      <c r="C609" s="5" t="s">
        <v>1260</v>
      </c>
      <c r="D609" s="106">
        <v>30</v>
      </c>
      <c r="F609" s="150"/>
    </row>
    <row r="610" spans="1:6" s="125" customFormat="1" x14ac:dyDescent="0.2">
      <c r="A610" s="3" t="s">
        <v>585</v>
      </c>
      <c r="B610" s="4" t="s">
        <v>1251</v>
      </c>
      <c r="C610" s="5" t="s">
        <v>1261</v>
      </c>
      <c r="D610" s="106">
        <v>30</v>
      </c>
      <c r="F610" s="150"/>
    </row>
    <row r="611" spans="1:6" s="125" customFormat="1" x14ac:dyDescent="0.2">
      <c r="A611" s="3" t="s">
        <v>585</v>
      </c>
      <c r="B611" s="4" t="s">
        <v>1252</v>
      </c>
      <c r="C611" s="5" t="s">
        <v>1262</v>
      </c>
      <c r="D611" s="106">
        <v>30</v>
      </c>
      <c r="F611" s="150"/>
    </row>
    <row r="612" spans="1:6" s="125" customFormat="1" x14ac:dyDescent="0.2">
      <c r="A612" s="3" t="s">
        <v>585</v>
      </c>
      <c r="B612" s="4" t="s">
        <v>1253</v>
      </c>
      <c r="C612" s="5" t="s">
        <v>1263</v>
      </c>
      <c r="D612" s="106">
        <v>30</v>
      </c>
      <c r="F612" s="150"/>
    </row>
    <row r="613" spans="1:6" s="125" customFormat="1" x14ac:dyDescent="0.2">
      <c r="A613" s="3" t="s">
        <v>585</v>
      </c>
      <c r="B613" s="4" t="s">
        <v>1254</v>
      </c>
      <c r="C613" s="5" t="s">
        <v>1264</v>
      </c>
      <c r="D613" s="106">
        <v>30</v>
      </c>
      <c r="F613" s="150"/>
    </row>
    <row r="614" spans="1:6" s="125" customFormat="1" x14ac:dyDescent="0.2">
      <c r="A614" s="3" t="s">
        <v>585</v>
      </c>
      <c r="B614" s="4" t="s">
        <v>1255</v>
      </c>
      <c r="C614" s="5" t="s">
        <v>1265</v>
      </c>
      <c r="D614" s="106">
        <v>30</v>
      </c>
      <c r="F614" s="150"/>
    </row>
    <row r="615" spans="1:6" s="125" customFormat="1" x14ac:dyDescent="0.2">
      <c r="A615" s="3" t="s">
        <v>585</v>
      </c>
      <c r="B615" s="4" t="s">
        <v>1256</v>
      </c>
      <c r="C615" s="5" t="s">
        <v>1266</v>
      </c>
      <c r="D615" s="106">
        <v>30</v>
      </c>
      <c r="F615" s="150"/>
    </row>
    <row r="616" spans="1:6" s="125" customFormat="1" x14ac:dyDescent="0.2">
      <c r="A616" s="3" t="s">
        <v>585</v>
      </c>
      <c r="B616" s="4" t="s">
        <v>1650</v>
      </c>
      <c r="C616" s="112" t="s">
        <v>1651</v>
      </c>
      <c r="D616" s="106">
        <v>150</v>
      </c>
      <c r="F616" s="164"/>
    </row>
    <row r="617" spans="1:6" s="124" customFormat="1" ht="18" customHeight="1" x14ac:dyDescent="0.2">
      <c r="A617" s="3" t="s">
        <v>592</v>
      </c>
      <c r="B617" s="4" t="s">
        <v>361</v>
      </c>
      <c r="C617" s="5" t="s">
        <v>1140</v>
      </c>
      <c r="D617" s="106">
        <v>350</v>
      </c>
      <c r="F617" s="40"/>
    </row>
    <row r="618" spans="1:6" s="124" customFormat="1" x14ac:dyDescent="0.2">
      <c r="A618" s="3" t="s">
        <v>563</v>
      </c>
      <c r="B618" s="4" t="s">
        <v>362</v>
      </c>
      <c r="C618" s="5" t="s">
        <v>363</v>
      </c>
      <c r="D618" s="106">
        <v>6900</v>
      </c>
      <c r="E618" s="125"/>
      <c r="F618" s="40"/>
    </row>
    <row r="619" spans="1:6" s="124" customFormat="1" x14ac:dyDescent="0.2">
      <c r="A619" s="3" t="s">
        <v>591</v>
      </c>
      <c r="B619" s="4" t="s">
        <v>364</v>
      </c>
      <c r="C619" s="5" t="s">
        <v>365</v>
      </c>
      <c r="D619" s="106">
        <v>150</v>
      </c>
      <c r="E619" s="125"/>
      <c r="F619" s="40"/>
    </row>
    <row r="620" spans="1:6" s="124" customFormat="1" ht="25.5" x14ac:dyDescent="0.2">
      <c r="A620" s="3" t="s">
        <v>564</v>
      </c>
      <c r="B620" s="4" t="s">
        <v>366</v>
      </c>
      <c r="C620" s="5" t="s">
        <v>1141</v>
      </c>
      <c r="D620" s="106">
        <v>1300</v>
      </c>
      <c r="E620" s="125"/>
      <c r="F620" s="40"/>
    </row>
    <row r="621" spans="1:6" s="124" customFormat="1" ht="25.5" x14ac:dyDescent="0.2">
      <c r="A621" s="3" t="s">
        <v>564</v>
      </c>
      <c r="B621" s="4" t="s">
        <v>1683</v>
      </c>
      <c r="C621" s="5" t="s">
        <v>1684</v>
      </c>
      <c r="D621" s="106">
        <v>2000</v>
      </c>
      <c r="E621" s="125"/>
      <c r="F621" s="40"/>
    </row>
    <row r="622" spans="1:6" s="124" customFormat="1" ht="25.5" x14ac:dyDescent="0.2">
      <c r="A622" s="3" t="s">
        <v>596</v>
      </c>
      <c r="B622" s="4" t="s">
        <v>367</v>
      </c>
      <c r="C622" s="5" t="s">
        <v>1142</v>
      </c>
      <c r="D622" s="106">
        <v>100</v>
      </c>
      <c r="E622" s="125"/>
      <c r="F622" s="40"/>
    </row>
    <row r="623" spans="1:6" s="124" customFormat="1" ht="38.25" x14ac:dyDescent="0.2">
      <c r="A623" s="3" t="s">
        <v>1143</v>
      </c>
      <c r="B623" s="4" t="s">
        <v>368</v>
      </c>
      <c r="C623" s="5" t="s">
        <v>1149</v>
      </c>
      <c r="D623" s="106">
        <v>400</v>
      </c>
      <c r="E623" s="125"/>
      <c r="F623" s="40"/>
    </row>
    <row r="624" spans="1:6" s="124" customFormat="1" ht="25.5" x14ac:dyDescent="0.2">
      <c r="A624" s="3" t="s">
        <v>1143</v>
      </c>
      <c r="B624" s="4" t="s">
        <v>369</v>
      </c>
      <c r="C624" s="5" t="s">
        <v>1635</v>
      </c>
      <c r="D624" s="106">
        <v>410</v>
      </c>
      <c r="E624" s="125"/>
      <c r="F624" s="40"/>
    </row>
    <row r="625" spans="1:6" s="124" customFormat="1" ht="38.25" x14ac:dyDescent="0.2">
      <c r="A625" s="3" t="s">
        <v>1143</v>
      </c>
      <c r="B625" s="4" t="s">
        <v>370</v>
      </c>
      <c r="C625" s="5" t="s">
        <v>1150</v>
      </c>
      <c r="D625" s="106">
        <v>410</v>
      </c>
      <c r="E625" s="125"/>
      <c r="F625" s="40"/>
    </row>
    <row r="626" spans="1:6" s="125" customFormat="1" ht="25.5" x14ac:dyDescent="0.2">
      <c r="A626" s="3" t="s">
        <v>1144</v>
      </c>
      <c r="B626" s="4" t="s">
        <v>371</v>
      </c>
      <c r="C626" s="5" t="s">
        <v>1267</v>
      </c>
      <c r="D626" s="106">
        <v>500</v>
      </c>
      <c r="F626" s="150"/>
    </row>
    <row r="627" spans="1:6" s="125" customFormat="1" ht="30" customHeight="1" x14ac:dyDescent="0.2">
      <c r="A627" s="3" t="s">
        <v>1144</v>
      </c>
      <c r="B627" s="4" t="s">
        <v>1269</v>
      </c>
      <c r="C627" s="5" t="s">
        <v>1268</v>
      </c>
      <c r="D627" s="106">
        <v>500</v>
      </c>
      <c r="F627" s="150"/>
    </row>
    <row r="628" spans="1:6" s="124" customFormat="1" ht="38.25" x14ac:dyDescent="0.2">
      <c r="A628" s="3" t="s">
        <v>1145</v>
      </c>
      <c r="B628" s="4" t="s">
        <v>372</v>
      </c>
      <c r="C628" s="5" t="s">
        <v>1151</v>
      </c>
      <c r="D628" s="106">
        <v>350</v>
      </c>
      <c r="E628" s="125"/>
      <c r="F628" s="40"/>
    </row>
    <row r="629" spans="1:6" s="124" customFormat="1" ht="25.5" x14ac:dyDescent="0.2">
      <c r="A629" s="3" t="s">
        <v>1146</v>
      </c>
      <c r="B629" s="4" t="s">
        <v>373</v>
      </c>
      <c r="C629" s="5" t="s">
        <v>1152</v>
      </c>
      <c r="D629" s="106">
        <v>320</v>
      </c>
      <c r="E629" s="125"/>
      <c r="F629" s="40"/>
    </row>
    <row r="630" spans="1:6" s="124" customFormat="1" ht="25.5" x14ac:dyDescent="0.2">
      <c r="A630" s="3" t="s">
        <v>1147</v>
      </c>
      <c r="B630" s="4" t="s">
        <v>374</v>
      </c>
      <c r="C630" s="5" t="s">
        <v>1153</v>
      </c>
      <c r="D630" s="106">
        <v>310</v>
      </c>
      <c r="E630" s="125"/>
      <c r="F630" s="40"/>
    </row>
    <row r="631" spans="1:6" s="124" customFormat="1" ht="25.5" x14ac:dyDescent="0.2">
      <c r="A631" s="3" t="s">
        <v>604</v>
      </c>
      <c r="B631" s="4" t="s">
        <v>375</v>
      </c>
      <c r="C631" s="5" t="s">
        <v>1154</v>
      </c>
      <c r="D631" s="106">
        <v>950</v>
      </c>
      <c r="E631" s="125"/>
      <c r="F631" s="40"/>
    </row>
    <row r="632" spans="1:6" s="124" customFormat="1" ht="25.5" x14ac:dyDescent="0.2">
      <c r="A632" s="3" t="s">
        <v>1148</v>
      </c>
      <c r="B632" s="4" t="s">
        <v>376</v>
      </c>
      <c r="C632" s="5" t="s">
        <v>1155</v>
      </c>
      <c r="D632" s="106">
        <v>450</v>
      </c>
      <c r="E632" s="125"/>
      <c r="F632" s="40"/>
    </row>
    <row r="633" spans="1:6" s="124" customFormat="1" ht="25.5" x14ac:dyDescent="0.2">
      <c r="A633" s="3" t="s">
        <v>595</v>
      </c>
      <c r="B633" s="4" t="s">
        <v>377</v>
      </c>
      <c r="C633" s="5" t="s">
        <v>1156</v>
      </c>
      <c r="D633" s="106">
        <v>50</v>
      </c>
      <c r="E633" s="125"/>
      <c r="F633" s="40"/>
    </row>
    <row r="634" spans="1:6" s="124" customFormat="1" x14ac:dyDescent="0.2">
      <c r="A634" s="3" t="s">
        <v>597</v>
      </c>
      <c r="B634" s="4" t="s">
        <v>378</v>
      </c>
      <c r="C634" s="5" t="s">
        <v>1157</v>
      </c>
      <c r="D634" s="106">
        <v>50</v>
      </c>
      <c r="E634" s="125"/>
      <c r="F634" s="40"/>
    </row>
    <row r="635" spans="1:6" s="124" customFormat="1" ht="29.25" customHeight="1" x14ac:dyDescent="0.2">
      <c r="A635" s="3" t="s">
        <v>1162</v>
      </c>
      <c r="B635" s="4" t="s">
        <v>379</v>
      </c>
      <c r="C635" s="5" t="s">
        <v>1165</v>
      </c>
      <c r="D635" s="106">
        <v>300</v>
      </c>
      <c r="E635" s="125"/>
      <c r="F635" s="40"/>
    </row>
    <row r="636" spans="1:6" s="124" customFormat="1" ht="38.25" x14ac:dyDescent="0.2">
      <c r="A636" s="3" t="s">
        <v>1163</v>
      </c>
      <c r="B636" s="4" t="s">
        <v>380</v>
      </c>
      <c r="C636" s="5" t="s">
        <v>1168</v>
      </c>
      <c r="D636" s="106">
        <v>550</v>
      </c>
      <c r="E636" s="125"/>
      <c r="F636" s="40"/>
    </row>
    <row r="637" spans="1:6" s="124" customFormat="1" ht="38.25" x14ac:dyDescent="0.2">
      <c r="A637" s="3" t="s">
        <v>1163</v>
      </c>
      <c r="B637" s="4" t="s">
        <v>381</v>
      </c>
      <c r="C637" s="5" t="s">
        <v>1169</v>
      </c>
      <c r="D637" s="106">
        <v>420</v>
      </c>
      <c r="E637" s="125"/>
      <c r="F637" s="40"/>
    </row>
    <row r="638" spans="1:6" s="124" customFormat="1" x14ac:dyDescent="0.2">
      <c r="A638" s="3" t="s">
        <v>562</v>
      </c>
      <c r="B638" s="4" t="s">
        <v>382</v>
      </c>
      <c r="C638" s="5" t="s">
        <v>1158</v>
      </c>
      <c r="D638" s="106">
        <v>80</v>
      </c>
      <c r="E638" s="125"/>
      <c r="F638" s="40"/>
    </row>
    <row r="639" spans="1:6" s="124" customFormat="1" ht="25.5" x14ac:dyDescent="0.2">
      <c r="A639" s="3" t="s">
        <v>1174</v>
      </c>
      <c r="B639" s="4" t="s">
        <v>1175</v>
      </c>
      <c r="C639" s="5" t="s">
        <v>1177</v>
      </c>
      <c r="D639" s="106">
        <v>350</v>
      </c>
      <c r="E639" s="125"/>
      <c r="F639" s="40"/>
    </row>
    <row r="640" spans="1:6" s="125" customFormat="1" ht="35.25" customHeight="1" x14ac:dyDescent="0.2">
      <c r="A640" s="3" t="s">
        <v>1281</v>
      </c>
      <c r="B640" s="4" t="s">
        <v>1176</v>
      </c>
      <c r="C640" s="6" t="s">
        <v>1288</v>
      </c>
      <c r="D640" s="106">
        <v>60</v>
      </c>
      <c r="F640" s="150"/>
    </row>
    <row r="641" spans="1:6" s="125" customFormat="1" ht="26.25" customHeight="1" x14ac:dyDescent="0.2">
      <c r="A641" s="3" t="s">
        <v>1148</v>
      </c>
      <c r="B641" s="4" t="s">
        <v>1270</v>
      </c>
      <c r="C641" s="6" t="s">
        <v>1289</v>
      </c>
      <c r="D641" s="106">
        <v>60</v>
      </c>
      <c r="F641" s="150"/>
    </row>
    <row r="642" spans="1:6" s="125" customFormat="1" ht="26.25" customHeight="1" x14ac:dyDescent="0.2">
      <c r="A642" s="3" t="s">
        <v>1280</v>
      </c>
      <c r="B642" s="4" t="s">
        <v>1271</v>
      </c>
      <c r="C642" s="6" t="s">
        <v>1290</v>
      </c>
      <c r="D642" s="106">
        <v>60</v>
      </c>
      <c r="F642" s="150"/>
    </row>
    <row r="643" spans="1:6" s="125" customFormat="1" ht="30.75" customHeight="1" x14ac:dyDescent="0.2">
      <c r="A643" s="3" t="s">
        <v>1148</v>
      </c>
      <c r="B643" s="4" t="s">
        <v>1295</v>
      </c>
      <c r="C643" s="6" t="s">
        <v>1296</v>
      </c>
      <c r="D643" s="106">
        <v>60</v>
      </c>
      <c r="F643" s="150"/>
    </row>
    <row r="644" spans="1:6" s="124" customFormat="1" ht="32.25" customHeight="1" x14ac:dyDescent="0.2">
      <c r="A644" s="3" t="s">
        <v>1159</v>
      </c>
      <c r="B644" s="4" t="s">
        <v>383</v>
      </c>
      <c r="C644" s="5" t="s">
        <v>1291</v>
      </c>
      <c r="D644" s="106">
        <v>500</v>
      </c>
      <c r="E644" s="125"/>
      <c r="F644" s="40"/>
    </row>
    <row r="645" spans="1:6" s="124" customFormat="1" ht="36" customHeight="1" x14ac:dyDescent="0.2">
      <c r="A645" s="3" t="s">
        <v>1282</v>
      </c>
      <c r="B645" s="4" t="s">
        <v>1272</v>
      </c>
      <c r="C645" s="5" t="s">
        <v>1297</v>
      </c>
      <c r="D645" s="106">
        <v>500</v>
      </c>
      <c r="E645" s="125"/>
      <c r="F645" s="40"/>
    </row>
    <row r="646" spans="1:6" s="124" customFormat="1" ht="29.25" customHeight="1" x14ac:dyDescent="0.2">
      <c r="A646" s="3" t="s">
        <v>1283</v>
      </c>
      <c r="B646" s="4" t="s">
        <v>1285</v>
      </c>
      <c r="C646" s="5" t="s">
        <v>1292</v>
      </c>
      <c r="D646" s="106">
        <v>500</v>
      </c>
      <c r="E646" s="125"/>
      <c r="F646" s="40"/>
    </row>
    <row r="647" spans="1:6" s="124" customFormat="1" ht="32.25" customHeight="1" x14ac:dyDescent="0.2">
      <c r="A647" s="3" t="s">
        <v>1284</v>
      </c>
      <c r="B647" s="4" t="s">
        <v>1286</v>
      </c>
      <c r="C647" s="5" t="s">
        <v>1293</v>
      </c>
      <c r="D647" s="106">
        <v>500</v>
      </c>
      <c r="E647" s="125"/>
      <c r="F647" s="40"/>
    </row>
    <row r="648" spans="1:6" s="124" customFormat="1" ht="33.75" customHeight="1" x14ac:dyDescent="0.2">
      <c r="A648" s="3" t="s">
        <v>1160</v>
      </c>
      <c r="B648" s="4" t="s">
        <v>1287</v>
      </c>
      <c r="C648" s="5" t="s">
        <v>1294</v>
      </c>
      <c r="D648" s="106">
        <v>500</v>
      </c>
      <c r="E648" s="125"/>
      <c r="F648" s="40"/>
    </row>
    <row r="649" spans="1:6" s="124" customFormat="1" ht="19.5" customHeight="1" x14ac:dyDescent="0.2">
      <c r="A649" s="3" t="s">
        <v>1634</v>
      </c>
      <c r="B649" s="4" t="s">
        <v>384</v>
      </c>
      <c r="C649" s="5" t="s">
        <v>1627</v>
      </c>
      <c r="D649" s="106">
        <v>600</v>
      </c>
      <c r="E649" s="125"/>
      <c r="F649" s="40"/>
    </row>
    <row r="650" spans="1:6" s="124" customFormat="1" ht="19.5" customHeight="1" x14ac:dyDescent="0.2">
      <c r="A650" s="3" t="s">
        <v>1672</v>
      </c>
      <c r="B650" s="4" t="s">
        <v>1673</v>
      </c>
      <c r="C650" s="5" t="s">
        <v>1674</v>
      </c>
      <c r="D650" s="106">
        <v>1000</v>
      </c>
      <c r="E650" s="125"/>
      <c r="F650" s="40"/>
    </row>
    <row r="651" spans="1:6" s="124" customFormat="1" ht="39.75" customHeight="1" x14ac:dyDescent="0.2">
      <c r="A651" s="3" t="s">
        <v>1143</v>
      </c>
      <c r="B651" s="4" t="s">
        <v>385</v>
      </c>
      <c r="C651" s="8" t="s">
        <v>1161</v>
      </c>
      <c r="D651" s="106">
        <v>450</v>
      </c>
      <c r="E651" s="125"/>
      <c r="F651" s="40"/>
    </row>
    <row r="652" spans="1:6" s="124" customFormat="1" ht="32.25" customHeight="1" x14ac:dyDescent="0.2">
      <c r="A652" s="3" t="s">
        <v>579</v>
      </c>
      <c r="B652" s="4" t="s">
        <v>386</v>
      </c>
      <c r="C652" s="8" t="s">
        <v>1166</v>
      </c>
      <c r="D652" s="106">
        <v>1000</v>
      </c>
      <c r="E652" s="125"/>
      <c r="F652" s="40"/>
    </row>
    <row r="653" spans="1:6" s="124" customFormat="1" ht="41.25" customHeight="1" x14ac:dyDescent="0.2">
      <c r="A653" s="3" t="s">
        <v>1145</v>
      </c>
      <c r="B653" s="4" t="s">
        <v>387</v>
      </c>
      <c r="C653" s="8" t="s">
        <v>1273</v>
      </c>
      <c r="D653" s="106">
        <v>300</v>
      </c>
      <c r="E653" s="125"/>
      <c r="F653" s="40"/>
    </row>
    <row r="654" spans="1:6" s="124" customFormat="1" ht="38.25" customHeight="1" x14ac:dyDescent="0.2">
      <c r="A654" s="3" t="s">
        <v>1164</v>
      </c>
      <c r="B654" s="4" t="s">
        <v>388</v>
      </c>
      <c r="C654" s="8" t="s">
        <v>1167</v>
      </c>
      <c r="D654" s="106">
        <v>150</v>
      </c>
      <c r="E654" s="125"/>
      <c r="F654" s="40"/>
    </row>
    <row r="655" spans="1:6" s="124" customFormat="1" ht="35.25" customHeight="1" x14ac:dyDescent="0.2">
      <c r="A655" s="3" t="s">
        <v>614</v>
      </c>
      <c r="B655" s="4" t="s">
        <v>612</v>
      </c>
      <c r="C655" s="8" t="s">
        <v>613</v>
      </c>
      <c r="D655" s="106">
        <v>550</v>
      </c>
      <c r="E655" s="125"/>
      <c r="F655" s="40"/>
    </row>
    <row r="656" spans="1:6" s="124" customFormat="1" ht="35.25" customHeight="1" x14ac:dyDescent="0.2">
      <c r="A656" s="3" t="s">
        <v>1320</v>
      </c>
      <c r="B656" s="4" t="s">
        <v>1321</v>
      </c>
      <c r="C656" s="8" t="s">
        <v>1322</v>
      </c>
      <c r="D656" s="106">
        <v>500</v>
      </c>
      <c r="E656" s="125"/>
      <c r="F656" s="40"/>
    </row>
    <row r="657" spans="1:6" s="124" customFormat="1" ht="35.25" customHeight="1" x14ac:dyDescent="0.2">
      <c r="A657" s="3" t="s">
        <v>1325</v>
      </c>
      <c r="B657" s="4" t="s">
        <v>1326</v>
      </c>
      <c r="C657" s="8" t="s">
        <v>1327</v>
      </c>
      <c r="D657" s="106">
        <v>150</v>
      </c>
      <c r="E657" s="125"/>
      <c r="F657" s="40"/>
    </row>
    <row r="658" spans="1:6" s="124" customFormat="1" ht="35.25" customHeight="1" x14ac:dyDescent="0.2">
      <c r="A658" s="3" t="s">
        <v>1628</v>
      </c>
      <c r="B658" s="4" t="s">
        <v>1629</v>
      </c>
      <c r="C658" s="8" t="s">
        <v>1630</v>
      </c>
      <c r="D658" s="106">
        <v>300</v>
      </c>
      <c r="E658" s="125"/>
      <c r="F658" s="40"/>
    </row>
    <row r="659" spans="1:6" s="126" customFormat="1" ht="25.5" x14ac:dyDescent="0.2">
      <c r="A659" s="3" t="s">
        <v>1631</v>
      </c>
      <c r="B659" s="4" t="s">
        <v>1632</v>
      </c>
      <c r="C659" s="8" t="s">
        <v>1633</v>
      </c>
      <c r="D659" s="106">
        <v>500</v>
      </c>
      <c r="E659" s="127"/>
    </row>
    <row r="660" spans="1:6" s="126" customFormat="1" ht="38.25" x14ac:dyDescent="0.2">
      <c r="A660" s="3" t="s">
        <v>1637</v>
      </c>
      <c r="B660" s="4" t="s">
        <v>1636</v>
      </c>
      <c r="C660" s="8" t="s">
        <v>1641</v>
      </c>
      <c r="D660" s="106">
        <v>1200</v>
      </c>
      <c r="E660" s="127"/>
    </row>
    <row r="661" spans="1:6" s="126" customFormat="1" ht="38.25" x14ac:dyDescent="0.2">
      <c r="A661" s="3" t="s">
        <v>1143</v>
      </c>
      <c r="B661" s="4" t="s">
        <v>1652</v>
      </c>
      <c r="C661" s="8" t="s">
        <v>1666</v>
      </c>
      <c r="D661" s="106">
        <v>400</v>
      </c>
      <c r="E661" s="127"/>
    </row>
    <row r="662" spans="1:6" s="126" customFormat="1" ht="38.25" x14ac:dyDescent="0.2">
      <c r="A662" s="3" t="s">
        <v>1143</v>
      </c>
      <c r="B662" s="4" t="s">
        <v>1653</v>
      </c>
      <c r="C662" s="8" t="s">
        <v>1667</v>
      </c>
      <c r="D662" s="106">
        <v>500</v>
      </c>
      <c r="E662" s="127"/>
    </row>
    <row r="663" spans="1:6" s="126" customFormat="1" ht="38.25" x14ac:dyDescent="0.2">
      <c r="A663" s="3" t="s">
        <v>1654</v>
      </c>
      <c r="B663" s="4" t="s">
        <v>1655</v>
      </c>
      <c r="C663" s="8" t="s">
        <v>1656</v>
      </c>
      <c r="D663" s="106">
        <v>400</v>
      </c>
      <c r="E663" s="127"/>
    </row>
    <row r="664" spans="1:6" s="126" customFormat="1" ht="38.25" x14ac:dyDescent="0.2">
      <c r="A664" s="3" t="s">
        <v>1654</v>
      </c>
      <c r="B664" s="4" t="s">
        <v>1657</v>
      </c>
      <c r="C664" s="8" t="s">
        <v>1668</v>
      </c>
      <c r="D664" s="106">
        <v>400</v>
      </c>
      <c r="E664" s="127"/>
    </row>
    <row r="665" spans="1:6" s="126" customFormat="1" ht="38.25" x14ac:dyDescent="0.2">
      <c r="A665" s="3" t="s">
        <v>1654</v>
      </c>
      <c r="B665" s="4" t="s">
        <v>1658</v>
      </c>
      <c r="C665" s="8" t="s">
        <v>1669</v>
      </c>
      <c r="D665" s="106">
        <v>350</v>
      </c>
      <c r="E665" s="127"/>
    </row>
    <row r="666" spans="1:6" s="126" customFormat="1" ht="38.25" x14ac:dyDescent="0.2">
      <c r="A666" s="3" t="s">
        <v>1654</v>
      </c>
      <c r="B666" s="4" t="s">
        <v>1659</v>
      </c>
      <c r="C666" s="8" t="s">
        <v>1670</v>
      </c>
      <c r="D666" s="106">
        <v>350</v>
      </c>
      <c r="E666" s="127"/>
    </row>
    <row r="667" spans="1:6" s="126" customFormat="1" ht="38.25" x14ac:dyDescent="0.2">
      <c r="A667" s="3" t="s">
        <v>1145</v>
      </c>
      <c r="B667" s="4" t="s">
        <v>1660</v>
      </c>
      <c r="C667" s="8" t="s">
        <v>1661</v>
      </c>
      <c r="D667" s="106">
        <v>500</v>
      </c>
      <c r="E667" s="127"/>
    </row>
    <row r="668" spans="1:6" s="126" customFormat="1" ht="38.25" x14ac:dyDescent="0.2">
      <c r="A668" s="3" t="s">
        <v>1145</v>
      </c>
      <c r="B668" s="4" t="s">
        <v>1662</v>
      </c>
      <c r="C668" s="8" t="s">
        <v>1663</v>
      </c>
      <c r="D668" s="106">
        <v>500</v>
      </c>
      <c r="E668" s="127"/>
    </row>
    <row r="669" spans="1:6" s="126" customFormat="1" ht="21.75" customHeight="1" x14ac:dyDescent="0.2">
      <c r="A669" s="3" t="s">
        <v>983</v>
      </c>
      <c r="B669" s="107" t="s">
        <v>1664</v>
      </c>
      <c r="C669" s="98" t="s">
        <v>1665</v>
      </c>
      <c r="D669" s="99">
        <v>450</v>
      </c>
      <c r="E669" s="127"/>
    </row>
    <row r="670" spans="1:6" s="126" customFormat="1" ht="15" x14ac:dyDescent="0.2">
      <c r="A670" s="160"/>
      <c r="B670" s="161"/>
      <c r="C670" s="162"/>
      <c r="D670" s="163"/>
      <c r="E670" s="127"/>
    </row>
    <row r="671" spans="1:6" s="126" customFormat="1" ht="15" x14ac:dyDescent="0.2">
      <c r="B671" s="170" t="s">
        <v>389</v>
      </c>
      <c r="C671" s="170"/>
      <c r="D671" s="170"/>
      <c r="E671" s="127"/>
    </row>
    <row r="672" spans="1:6" s="126" customFormat="1" ht="15" x14ac:dyDescent="0.2">
      <c r="B672" s="149"/>
      <c r="C672" s="128"/>
      <c r="D672" s="129"/>
      <c r="E672" s="127"/>
    </row>
    <row r="673" spans="2:7" s="126" customFormat="1" ht="36" customHeight="1" x14ac:dyDescent="0.2">
      <c r="B673" s="166" t="s">
        <v>412</v>
      </c>
      <c r="C673" s="166"/>
      <c r="D673" s="166"/>
      <c r="E673" s="127"/>
    </row>
    <row r="674" spans="2:7" s="126" customFormat="1" ht="15" x14ac:dyDescent="0.2">
      <c r="B674" s="10"/>
      <c r="C674" s="130"/>
      <c r="D674" s="29"/>
      <c r="E674" s="127"/>
    </row>
    <row r="675" spans="2:7" s="126" customFormat="1" ht="15" x14ac:dyDescent="0.2">
      <c r="B675" s="10"/>
      <c r="C675" s="130"/>
      <c r="D675" s="29"/>
      <c r="E675" s="127"/>
    </row>
    <row r="676" spans="2:7" s="126" customFormat="1" ht="15" x14ac:dyDescent="0.2">
      <c r="B676" s="10"/>
      <c r="C676" s="23"/>
      <c r="D676" s="29"/>
      <c r="E676" s="127"/>
    </row>
    <row r="677" spans="2:7" s="126" customFormat="1" x14ac:dyDescent="0.2">
      <c r="B677" s="131"/>
      <c r="C677" s="132"/>
      <c r="D677" s="133"/>
      <c r="E677" s="134"/>
    </row>
    <row r="678" spans="2:7" s="126" customFormat="1" x14ac:dyDescent="0.2">
      <c r="B678" s="131"/>
      <c r="C678" s="1"/>
      <c r="D678" s="135"/>
    </row>
    <row r="679" spans="2:7" s="126" customFormat="1" x14ac:dyDescent="0.2">
      <c r="B679" s="131"/>
      <c r="C679" s="1"/>
      <c r="D679" s="135"/>
    </row>
    <row r="680" spans="2:7" s="126" customFormat="1" x14ac:dyDescent="0.2">
      <c r="B680" s="131"/>
      <c r="C680" s="1"/>
      <c r="D680" s="135"/>
    </row>
    <row r="681" spans="2:7" s="126" customFormat="1" x14ac:dyDescent="0.2">
      <c r="B681" s="131"/>
      <c r="C681" s="1"/>
      <c r="D681" s="135"/>
    </row>
    <row r="682" spans="2:7" s="126" customFormat="1" x14ac:dyDescent="0.2">
      <c r="B682" s="131"/>
      <c r="C682" s="1"/>
      <c r="D682" s="133"/>
    </row>
    <row r="683" spans="2:7" s="126" customFormat="1" x14ac:dyDescent="0.2">
      <c r="B683" s="131"/>
      <c r="C683" s="132"/>
      <c r="D683" s="133"/>
    </row>
    <row r="684" spans="2:7" s="126" customFormat="1" x14ac:dyDescent="0.2">
      <c r="B684" s="131"/>
      <c r="C684" s="132"/>
      <c r="D684" s="133"/>
    </row>
    <row r="685" spans="2:7" s="126" customFormat="1" x14ac:dyDescent="0.2">
      <c r="B685" s="131"/>
      <c r="C685" s="132"/>
      <c r="D685" s="133"/>
    </row>
    <row r="686" spans="2:7" s="126" customFormat="1" x14ac:dyDescent="0.2">
      <c r="B686" s="131"/>
      <c r="C686" s="132"/>
      <c r="D686" s="133"/>
    </row>
    <row r="687" spans="2:7" x14ac:dyDescent="0.2">
      <c r="G687" s="1" t="s">
        <v>446</v>
      </c>
    </row>
  </sheetData>
  <protectedRanges>
    <protectedRange sqref="A122" name="Диапазон1_4"/>
    <protectedRange sqref="C139" name="Диапазон1_68"/>
    <protectedRange sqref="C138" name="Диапазон1_70"/>
    <protectedRange sqref="C137" name="Диапазон1_71"/>
    <protectedRange sqref="C140" name="Диапазон1_73"/>
  </protectedRanges>
  <autoFilter ref="B21:G669"/>
  <mergeCells count="6">
    <mergeCell ref="B673:D673"/>
    <mergeCell ref="B3:D3"/>
    <mergeCell ref="B4:D4"/>
    <mergeCell ref="B5:D5"/>
    <mergeCell ref="F557:H557"/>
    <mergeCell ref="B671:D671"/>
  </mergeCells>
  <hyperlinks>
    <hyperlink ref="A243" r:id="rId1" display="http://zdravmedinform.ru/nomenclatura-meditcinskikh-uslug/a26.06.045.001.html"/>
    <hyperlink ref="A242" r:id="rId2" display="http://zdravmedinform.ru/nomenclatura-meditcinskikh-uslug/a26.06.045.002.html"/>
    <hyperlink ref="A140" r:id="rId3" display="http://zdravmedinform.ru/nomenclatura-meditcinskikh-uslug/a09.05.054.001.html"/>
    <hyperlink ref="A139" r:id="rId4" display="http://zdravmedinform.ru/nomenclatura-meditcinskikh-uslug/a09.05.054.004.html"/>
    <hyperlink ref="A138" r:id="rId5" display="http://zdravmedinform.ru/nomenclatura-meditcinskikh-uslug/a09.05.054.003.html"/>
    <hyperlink ref="A137" r:id="rId6" display="http://zdravmedinform.ru/nomenclatura-meditcinskikh-uslug/a09.05.054.002.html"/>
    <hyperlink ref="A97" r:id="rId7" display="http://zdravmedinform.ru/nomenclatura-meditcinskikh-uslug/a26.06.107.html"/>
    <hyperlink ref="A27" r:id="rId8" display="http://zdravmedinform.ru/nomenclatura-meditcinskikh-uslug/b01.022.001.html"/>
    <hyperlink ref="A28" r:id="rId9" display="http://zdravmedinform.ru/nomenclatura-meditcinskikh-uslug/b01.022.002.html"/>
    <hyperlink ref="A29" r:id="rId10" display="http://zdravmedinform.ru/nomenclatura-meditcinskikh-uslug/b01.023.001.html"/>
    <hyperlink ref="A30" r:id="rId11" display="http://zdravmedinform.ru/nomenclatura-meditcinskikh-uslug/b01.023.002.html"/>
    <hyperlink ref="A31" r:id="rId12" display="http://zdravmedinform.ru/nomenclatura-meditcinskikh-uslug/b01.031.001.html"/>
    <hyperlink ref="A32" r:id="rId13" display="http://zdravmedinform.ru/nomenclatura-meditcinskikh-uslug/b01.031.002.html"/>
    <hyperlink ref="A33" r:id="rId14" display="http://zdravmedinform.ru/nomenclatura-meditcinskikh-uslug/b01.037.001.html"/>
    <hyperlink ref="A34" r:id="rId15" display="http://zdravmedinform.ru/nomenclatura-meditcinskikh-uslug/b01.037.002.html"/>
    <hyperlink ref="A35" r:id="rId16" display="http://zdravmedinform.ru/nomenclatura-meditcinskikh-uslug/b01.041.001.html"/>
    <hyperlink ref="A36" r:id="rId17" display="http://zdravmedinform.ru/nomenclatura-meditcinskikh-uslug/b01.041.002.html"/>
    <hyperlink ref="A37" r:id="rId18" display="http://zdravmedinform.ru/nomenclatura-meditcinskikh-uslug/b01.050.001.html"/>
    <hyperlink ref="A38" r:id="rId19" display="http://zdravmedinform.ru/nomenclatura-meditcinskikh-uslug/b01.050.002.html"/>
    <hyperlink ref="A39" r:id="rId20" display="http://zdravmedinform.ru/nomenclatura-meditcinskikh-uslug/b01.058.001.html"/>
    <hyperlink ref="A40" r:id="rId21" display="http://zdravmedinform.ru/nomenclatura-meditcinskikh-uslug/b01.058.002.html"/>
    <hyperlink ref="A41" r:id="rId22" display="http://zdravmedinform.ru/nomenclatura-meditcinskikh-uslug/b01.020.001.html"/>
    <hyperlink ref="A42" r:id="rId23" display="http://zdravmedinform.ru/nomenclatura-meditcinskikh-uslug/b01.020.002.html"/>
    <hyperlink ref="A43" r:id="rId24" display="http://zdravmedinform.ru/nomenclatura-meditcinskikh-uslug/b01.033.001.html"/>
    <hyperlink ref="A44" r:id="rId25" display="http://zdravmedinform.ru/nomenclatura-meditcinskikh-uslug/b01.033.002.html"/>
    <hyperlink ref="A397" r:id="rId26" display="https://zdravmedinform.ru/nomenclatura-meditcinskikh-uslug/a17.03.003.html"/>
  </hyperlinks>
  <pageMargins left="0.6692913385826772" right="0.27559055118110237" top="0.31496062992125984" bottom="0.31496062992125984" header="0.51181102362204722" footer="0.47244094488188981"/>
  <pageSetup paperSize="9" scale="75" orientation="portrait" verticalDpi="300" r:id="rId27"/>
  <headerFooter alignWithMargins="0">
    <oddFooter>&amp;R&amp;P</oddFooter>
  </headerFooter>
  <legacy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16.10.2024 (с кодами)</vt:lpstr>
      <vt:lpstr>'с 16.10.2024 (с кодами)'!Область_печати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2023-09-01T06:29:51Z</cp:lastPrinted>
  <dcterms:created xsi:type="dcterms:W3CDTF">2022-02-04T07:45:21Z</dcterms:created>
  <dcterms:modified xsi:type="dcterms:W3CDTF">2024-10-16T10:11:55Z</dcterms:modified>
</cp:coreProperties>
</file>